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296" windowWidth="15480" windowHeight="11640" activeTab="0"/>
  </bookViews>
  <sheets>
    <sheet name="1.1" sheetId="1" r:id="rId1"/>
    <sheet name="1.2" sheetId="2" r:id="rId2"/>
    <sheet name="1.3" sheetId="3" r:id="rId3"/>
    <sheet name="1.5" sheetId="4" r:id="rId4"/>
    <sheet name="1.9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4.1" sheetId="13" r:id="rId13"/>
    <sheet name="4.2" sheetId="14" r:id="rId14"/>
    <sheet name="8.1" sheetId="15" r:id="rId15"/>
    <sheet name="8.1.1" sheetId="16" r:id="rId16"/>
  </sheets>
  <definedNames>
    <definedName name="sub_2101" localSheetId="5">'2.1'!$K$9</definedName>
    <definedName name="sub_221" localSheetId="6">'2.2'!$M$12</definedName>
    <definedName name="sub_222" localSheetId="6">'2.2'!$M$19</definedName>
    <definedName name="sub_223" localSheetId="6">'2.2'!$M$21</definedName>
    <definedName name="sub_224" localSheetId="6">'2.2'!$M$26</definedName>
    <definedName name="sub_2322" localSheetId="7">'2.3'!#REF!</definedName>
    <definedName name="TABLE" localSheetId="0">'1.1'!#REF!</definedName>
    <definedName name="TABLE" localSheetId="1">'1.2'!#REF!</definedName>
    <definedName name="TABLE" localSheetId="2">'1.3'!#REF!</definedName>
    <definedName name="TABLE" localSheetId="4">'1.9'!#REF!</definedName>
    <definedName name="TABLE" localSheetId="9">'3.1'!#REF!</definedName>
    <definedName name="TABLE" localSheetId="10">'3.2'!#REF!</definedName>
    <definedName name="TABLE" localSheetId="11">'3.3'!#REF!</definedName>
    <definedName name="TABLE" localSheetId="12">'4.1'!#REF!</definedName>
    <definedName name="TABLE" localSheetId="13">'4.2'!#REF!</definedName>
    <definedName name="TABLE" localSheetId="14">'8.1'!#REF!</definedName>
    <definedName name="TABLE" localSheetId="15">'8.1.1'!#REF!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4">'1.9'!#REF!</definedName>
    <definedName name="TABLE_2" localSheetId="9">'3.1'!#REF!</definedName>
    <definedName name="TABLE_2" localSheetId="10">'3.2'!#REF!</definedName>
    <definedName name="TABLE_2" localSheetId="11">'3.3'!#REF!</definedName>
    <definedName name="TABLE_2" localSheetId="12">'4.1'!#REF!</definedName>
    <definedName name="TABLE_2" localSheetId="13">'4.2'!#REF!</definedName>
    <definedName name="TABLE_2" localSheetId="14">'8.1'!#REF!</definedName>
    <definedName name="TABLE_2" localSheetId="15">'8.1.1'!#REF!</definedName>
    <definedName name="_xlnm.Print_Titles" localSheetId="12">'4.1'!$8:$8</definedName>
    <definedName name="_xlnm.Print_Area" localSheetId="0">'1.1'!$A$1:$CZ$27</definedName>
    <definedName name="_xlnm.Print_Area" localSheetId="1">'1.2'!$A$1:$CZ$15</definedName>
    <definedName name="_xlnm.Print_Area" localSheetId="2">'1.3'!$A$1:$CZ$17</definedName>
    <definedName name="_xlnm.Print_Area" localSheetId="4">'1.9'!$A$1:$CZ$26</definedName>
    <definedName name="_xlnm.Print_Area" localSheetId="9">'3.1'!$A$1:$CZ$17</definedName>
    <definedName name="_xlnm.Print_Area" localSheetId="10">'3.2'!$A$1:$CZ$17</definedName>
    <definedName name="_xlnm.Print_Area" localSheetId="11">'3.3'!$A$1:$CZ$19</definedName>
    <definedName name="_xlnm.Print_Area" localSheetId="12">'4.1'!$A$1:$CZ$31</definedName>
    <definedName name="_xlnm.Print_Area" localSheetId="13">'4.2'!$A$1:$CZ$27</definedName>
    <definedName name="_xlnm.Print_Area" localSheetId="15">'8.1.1'!$A$1:$FE$12</definedName>
  </definedNames>
  <calcPr fullCalcOnLoad="1"/>
</workbook>
</file>

<file path=xl/sharedStrings.xml><?xml version="1.0" encoding="utf-8"?>
<sst xmlns="http://schemas.openxmlformats.org/spreadsheetml/2006/main" count="607" uniqueCount="327">
  <si>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</si>
  <si>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</si>
  <si>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</si>
  <si>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</si>
  <si>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</si>
  <si>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</si>
  <si>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</si>
  <si>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</si>
  <si>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</si>
  <si>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</si>
  <si>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</si>
  <si>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</si>
  <si>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</si>
  <si>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</si>
  <si>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</si>
  <si>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</si>
  <si>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</si>
  <si>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</si>
  <si>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 год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</si>
  <si>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</si>
  <si>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</si>
  <si>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</si>
  <si>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электрической энергии для потребителей услуг сетевой организации за 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</si>
  <si>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</si>
  <si>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</si>
  <si>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</si>
  <si>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</si>
  <si>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</si>
  <si>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Форма 1.2. Расчет показателя средней продолжительности прекращений 
передачи электрической энергии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</si>
  <si>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</si>
  <si>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</si>
  <si>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</si>
  <si>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</si>
  <si>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</si>
  <si>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</si>
  <si>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</si>
  <si>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</si>
  <si>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</si>
  <si>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Показатель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</si>
  <si>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</si>
  <si>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</si>
  <si>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</si>
  <si>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</si>
  <si>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-</t>
  </si>
  <si>
    <t>(форма 9.2)</t>
  </si>
  <si>
    <t>Номер группы (m) территориальной 
сетевой организации по показателю
Пsaifi</t>
  </si>
  <si>
    <t>(форма 9.1)</t>
  </si>
  <si>
    <t>Номер группы (m) территориальной 
сетевой организации по показателю
Пsaidi</t>
  </si>
  <si>
    <t>Средняя летняя температура, °C</t>
  </si>
  <si>
    <t>Число разъединителей и выключателей, шт.</t>
  </si>
  <si>
    <t>Максимальной за год число точек 
поставки, шт.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</si>
  <si>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</si>
  <si>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</si>
  <si>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1.1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</si>
  <si>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</si>
  <si>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</si>
  <si>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</si>
  <si>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</si>
  <si>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</si>
  <si>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</si>
  <si>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7. Итого по индикатору информативности</t>
  </si>
  <si>
    <t>обратная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</si>
  <si>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</si>
  <si>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</si>
  <si>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</si>
  <si>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</si>
  <si>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</si>
  <si>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</si>
  <si>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</si>
  <si>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</si>
  <si>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Зависимость</t>
  </si>
  <si>
    <t>Значение</t>
  </si>
  <si>
    <t>Наименование территориальной сетевой организации</t>
  </si>
  <si>
    <t>5. Итого по индикатору исполнительности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</si>
  <si>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</si>
  <si>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</si>
  <si>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</si>
  <si>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</si>
  <si>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</si>
  <si>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</si>
  <si>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</si>
  <si>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 Степень удовлетворения обращений потребителей услуг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</si>
  <si>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</si>
  <si>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</si>
  <si>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</si>
  <si>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</si>
  <si>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</si>
  <si>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</si>
  <si>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</si>
  <si>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</si>
  <si>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</si>
  <si>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</si>
  <si>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</si>
  <si>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</si>
  <si>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</si>
  <si>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</si>
  <si>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</si>
  <si>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</si>
  <si>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</si>
  <si>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п.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</si>
  <si>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</si>
  <si>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</si>
  <si>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</si>
  <si>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</si>
  <si>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</si>
  <si>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</si>
  <si>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</si>
  <si>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4.2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</si>
  <si>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</si>
  <si>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</si>
  <si>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4.1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</si>
  <si>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</si>
  <si>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</si>
  <si>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</si>
  <si>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</si>
  <si>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1.11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</si>
  <si>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</si>
  <si>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1.7 или 1.12</t>
  </si>
  <si>
    <t>1.3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</si>
  <si>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</si>
  <si>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t>1.2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</si>
  <si>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</si>
  <si>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t>1.4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</si>
  <si>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</si>
  <si>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№ формулы методических указаний</t>
  </si>
  <si>
    <t>Форма 4.1. Показатели уровня надежности и уровня качества оказываемых услуг 
сетевой организации</t>
  </si>
  <si>
    <t>п.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</si>
  <si>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</si>
  <si>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</si>
  <si>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</si>
  <si>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</si>
  <si>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</si>
  <si>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</si>
  <si>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</si>
  <si>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</si>
  <si>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</si>
  <si>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t>Форма 4.2. Расчет обобщенного показателя уровня надежности и качества 
оказываемых услуг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</si>
  <si>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</si>
  <si>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</si>
  <si>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</si>
  <si>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- по внерегламентным отключениям, учитываемым при расчете индикативных показателей надежности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</si>
  <si>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</si>
  <si>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</si>
  <si>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</si>
  <si>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</si>
  <si>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</si>
  <si>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</si>
  <si>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</si>
  <si>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</si>
  <si>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</si>
  <si>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</si>
  <si>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</si>
  <si>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</si>
  <si>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</si>
  <si>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</si>
  <si>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</si>
  <si>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</si>
  <si>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</si>
  <si>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</si>
  <si>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</si>
  <si>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</si>
  <si>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</si>
  <si>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</si>
  <si>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</si>
  <si>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</si>
  <si>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</si>
  <si>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</si>
  <si>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</si>
  <si>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</si>
  <si>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</si>
  <si>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</si>
  <si>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</si>
  <si>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</si>
  <si>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</si>
  <si>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</si>
  <si>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</si>
  <si>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</si>
  <si>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</si>
  <si>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</si>
  <si>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</si>
  <si>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</si>
  <si>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</si>
  <si>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</si>
  <si>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 xml:space="preserve">сетевой организации за 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</si>
  <si>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</si>
  <si>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НН (ниже 1 кВ)</t>
  </si>
  <si>
    <t>Смежные сетевые
организации и производители электрической энергии</t>
  </si>
  <si>
    <t>в разделении уровней напряжения ЭПУ потребителей электрической энергии</t>
  </si>
  <si>
    <t>Всего</t>
  </si>
  <si>
    <t>Класс напряжения, кВ</t>
  </si>
  <si>
    <t>Диспетчерское
наименование ВЛ, КЛ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</si>
  <si>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</si>
  <si>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</si>
  <si>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организации,
присоединенных к первичному уровню присоединения, шт.</t>
  </si>
  <si>
    <t>Первичный
уровень
присоединения</t>
  </si>
  <si>
    <t>Вторичный
уровень
присоединения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</si>
  <si>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</si>
  <si>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Наименование структурной
единицы сетевой организации</t>
  </si>
  <si>
    <t>№ п/п</t>
  </si>
  <si>
    <t xml:space="preserve">Форма 8.1.1. Ведомость присоединений потребителей услуг сетевой организации (наименование) за </t>
  </si>
  <si>
    <t>АО "НПП "Алмаз"</t>
  </si>
  <si>
    <t>ТП</t>
  </si>
  <si>
    <t>ПС "Северо-Западная" 110 кВ</t>
  </si>
  <si>
    <t>КЛ</t>
  </si>
  <si>
    <t>Приказ Комитета Регулирования Тарифов по Саратовской области от 13.05.2014 №143-п, дело 34</t>
  </si>
  <si>
    <t>Однолинейная схема присоединения к внешней электрической сети</t>
  </si>
  <si>
    <t>СП 131.13330.2012 Строительная климатология</t>
  </si>
  <si>
    <t xml:space="preserve">          Подпись</t>
  </si>
  <si>
    <t>Главный энергетик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</si>
  <si>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</si>
  <si>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</si>
  <si>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</si>
  <si>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 </t>
  </si>
  <si>
    <t>3. Наличие в сети Интернет сайта территориальной сетевой организации с возможностью обмена информацией с потребителями услуг по посредством электронной почты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</si>
  <si>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</si>
  <si>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2.1. Наличие единого телефонного номера для приема обращений потребителей услуг (наличие -1, отсутствие - 0)</t>
  </si>
  <si>
    <t>2. Наличие телефонной связи для обращения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</si>
  <si>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</si>
  <si>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</si>
  <si>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-1, отсутствие -0), шт.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</si>
  <si>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</si>
  <si>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 Возможность личного приема заявителей и потребитеей услуг уполномоченными должностными лицами территориальной сетевой организации - всего</t>
  </si>
  <si>
    <t>Оценочный балл</t>
  </si>
  <si>
    <t>Ф/П х 100, %</t>
  </si>
  <si>
    <t>Наименование параметра (критерия), характеризующего индикатор</t>
  </si>
  <si>
    <t>Форма 2.1</t>
  </si>
  <si>
    <t xml:space="preserve">      Должность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</si>
  <si>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</si>
  <si>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</si>
  <si>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3.2. Количество обращений потребителей услуг с указанием на несогласие введение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</si>
  <si>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 Наличие взаимодействия с потребителями услуг при выводе оборудования в ремонт и (или ) из эксплуатации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</si>
  <si>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</si>
  <si>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1.3. Количество случаев отказа от заключения в случае расторжения потребителем договоров оказания услуг по передаче электрической энергии 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</si>
  <si>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</si>
  <si>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</si>
  <si>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1.2. Среднее время,  необходимое для оборудования точки поставки приборами учета с момента подачи заявления потребителем услуг:</t>
  </si>
  <si>
    <t>1.1. Среднее время, затраченное территориальной сетевой организацией на направление проекта договора оказания услуг  по передаче электрической энергии потребителю услуг (заявителю), дней</t>
  </si>
  <si>
    <t>в том числе, по критериям:</t>
  </si>
  <si>
    <t>1. Соблюдение сроков по процедурам взаимодействия с потребителями услуг (заявителями) - всего</t>
  </si>
  <si>
    <t xml:space="preserve">      АО "НПП "Алмаз"</t>
  </si>
  <si>
    <t>Форма 2.2</t>
  </si>
  <si>
    <t>6. Итого по индикатору результатвиность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</si>
  <si>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 возмещение было произведено во внесудебном порядке, %</t>
  </si>
  <si>
    <t>5.1. Средняя продолжительность времени на принятие территориальной сететвой организацией мер по возмещению потребителю услуг убытков, месяцев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</si>
  <si>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</si>
  <si>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</si>
  <si>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</si>
  <si>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 системы автоинформирования, шт. на 1000 потребителей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</si>
  <si>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</si>
  <si>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</si>
  <si>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</si>
  <si>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течении 30 рабочих дней после завершения мероприятий, указанных в п. 2.2 настоящей формы,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</si>
  <si>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</si>
  <si>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</si>
  <si>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 наличие - 1, отсутствие - 0)</t>
  </si>
  <si>
    <t>Форма 2.3</t>
  </si>
  <si>
    <t xml:space="preserve">        Главный энергетик</t>
  </si>
  <si>
    <t>Предлагаемое плановое значение показателя уровня качества оказываемых услуг территориальной сетевой организации</t>
  </si>
  <si>
    <t>5.2.</t>
  </si>
  <si>
    <t>5.1.</t>
  </si>
  <si>
    <t>4.1.</t>
  </si>
  <si>
    <t>3.2. в)</t>
  </si>
  <si>
    <t>3.2. б)</t>
  </si>
  <si>
    <t>3.2. а)</t>
  </si>
  <si>
    <t>3.1.</t>
  </si>
  <si>
    <t>2.6.</t>
  </si>
  <si>
    <t>2.5.</t>
  </si>
  <si>
    <t>2.4.</t>
  </si>
  <si>
    <t>2.3.</t>
  </si>
  <si>
    <t>2.2.</t>
  </si>
  <si>
    <t>2.1.</t>
  </si>
  <si>
    <t xml:space="preserve"> </t>
  </si>
  <si>
    <t>1.</t>
  </si>
  <si>
    <t>Рс</t>
  </si>
  <si>
    <t>3.2.</t>
  </si>
  <si>
    <t>1.3.</t>
  </si>
  <si>
    <t>1.2. б)</t>
  </si>
  <si>
    <t>1.2. а)</t>
  </si>
  <si>
    <t>1.1.</t>
  </si>
  <si>
    <t>Ис</t>
  </si>
  <si>
    <t>6.2.</t>
  </si>
  <si>
    <t>6.1.</t>
  </si>
  <si>
    <t>4.</t>
  </si>
  <si>
    <t>3.</t>
  </si>
  <si>
    <t>1.2. г)</t>
  </si>
  <si>
    <t>1.2. в)</t>
  </si>
  <si>
    <t>Ин</t>
  </si>
  <si>
    <t>год</t>
  </si>
  <si>
    <t>предлагаемые плановые значения параметров (критериев), характеризующих индикаторы качества</t>
  </si>
  <si>
    <t>Значение показателя на:</t>
  </si>
  <si>
    <t>Наименование показателя</t>
  </si>
  <si>
    <t xml:space="preserve">             Наименование территориальной сетевой организации</t>
  </si>
  <si>
    <t>Предложения территориальных сетевых организаций по плановым значениям параметров ( 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</si>
  <si>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>Форма 2.4</t>
  </si>
  <si>
    <t>&lt;*&gt; Для первого расчетного периода регулирования (2015 г.) в долгосрочном периоде регулирования плановые значения приравниваются к среднему значению фактических значений показателей надежности и качества услуг за периоды, предшествующие текущему (2011 - 2014 гг.)</t>
  </si>
  <si>
    <t>(год)</t>
  </si>
  <si>
    <r>
      <rPr>
        <sz val="12"/>
        <color indexed="8"/>
        <rFont val="Times New Roman"/>
        <family val="1"/>
      </rPr>
      <t>Показатель уровня качества обслуживания потребителей услуг территориальными сетевыми организациями (П</t>
    </r>
    <r>
      <rPr>
        <sz val="10"/>
        <color indexed="8"/>
        <rFont val="Times New Roman"/>
        <family val="1"/>
      </rPr>
      <t>тсо</t>
    </r>
    <r>
      <rPr>
        <sz val="12"/>
        <color indexed="8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</si>
  <si>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 П</t>
    </r>
    <r>
      <rPr>
        <sz val="10"/>
        <color indexed="8"/>
        <rFont val="Times New Roman"/>
        <family val="1"/>
      </rPr>
      <t>тпр</t>
    </r>
    <r>
      <rPr>
        <sz val="12"/>
        <color indexed="8"/>
        <rFont val="Times New Roman"/>
        <family val="1"/>
      </rPr>
      <t>)</t>
    </r>
  </si>
  <si>
    <t>2015*</t>
  </si>
  <si>
    <r>
      <t>Показатель средней продолжительности прекращений передачи электрической энергии (П</t>
    </r>
    <r>
      <rPr>
        <sz val="10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</t>
    </r>
  </si>
  <si>
    <t>Описание (обоснование)</t>
  </si>
  <si>
    <t>Мероприятия направленные на улучшение показателя</t>
  </si>
  <si>
    <t xml:space="preserve">          Наименование электросетевой организации</t>
  </si>
  <si>
    <t xml:space="preserve">              АО "НПП "Алмаз"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</si>
  <si>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</si>
  <si>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1.5</t>
  </si>
  <si>
    <t>2018</t>
  </si>
  <si>
    <t>Расчет значения индикатора информативности (2018 год)</t>
  </si>
  <si>
    <t>Юшин В.А.</t>
  </si>
  <si>
    <t xml:space="preserve">                         Юшин В.А.</t>
  </si>
  <si>
    <t xml:space="preserve">           Юшин В.А.</t>
  </si>
  <si>
    <t>плано-вое 2019(П)</t>
  </si>
  <si>
    <t>Расчет значения индикатора исполнительности (2018 г.)</t>
  </si>
  <si>
    <t>Расчет значения индикатора результативности обратной связи (2018 г.)</t>
  </si>
  <si>
    <t>2019</t>
  </si>
  <si>
    <t>ТП-4</t>
  </si>
  <si>
    <t>КЛ 0,4</t>
  </si>
  <si>
    <t>09,00 2019.01.03</t>
  </si>
  <si>
    <t>07,50 2019.05.21</t>
  </si>
  <si>
    <t>08,30 2019.05.21</t>
  </si>
  <si>
    <t>ТП 0.4 кВ ТП-10;ТП 0.4 кВ ТП-12</t>
  </si>
  <si>
    <t>ТП 0,4 кВ ТП-10;ТП 0,4 кВ ТП-12</t>
  </si>
  <si>
    <t>3.4.9.3</t>
  </si>
  <si>
    <t>4.13</t>
  </si>
  <si>
    <t>факти-ческое 2019 (Ф)</t>
  </si>
  <si>
    <t>2019 г.</t>
  </si>
  <si>
    <t>10,30 2019.01.03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</si>
</sst>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8" fillId="0" borderId="0" xfId="52">
      <alignment/>
      <protection/>
    </xf>
    <xf numFmtId="0" fontId="38" fillId="0" borderId="0" xfId="52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>
      <alignment/>
      <protection/>
    </xf>
    <xf numFmtId="0" fontId="38" fillId="0" borderId="10" xfId="52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0" xfId="52" applyFont="1" applyBorder="1">
      <alignment/>
      <protection/>
    </xf>
    <xf numFmtId="0" fontId="14" fillId="0" borderId="0" xfId="52" applyFont="1" applyBorder="1" applyAlignment="1">
      <alignment horizontal="justify" vertical="top" wrapText="1"/>
      <protection/>
    </xf>
    <xf numFmtId="0" fontId="14" fillId="0" borderId="0" xfId="52" applyFont="1" applyBorder="1" applyAlignment="1">
      <alignment horizontal="center" vertical="top" wrapText="1"/>
      <protection/>
    </xf>
    <xf numFmtId="0" fontId="14" fillId="0" borderId="0" xfId="52" applyFont="1" applyBorder="1" applyAlignment="1">
      <alignment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9" fontId="13" fillId="0" borderId="20" xfId="52" applyNumberFormat="1" applyFont="1" applyBorder="1" applyAlignment="1">
      <alignment horizontal="center" vertical="center"/>
      <protection/>
    </xf>
    <xf numFmtId="0" fontId="38" fillId="0" borderId="0" xfId="52" applyBorder="1">
      <alignment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38" fillId="0" borderId="10" xfId="52" applyBorder="1">
      <alignment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>
      <alignment/>
      <protection/>
    </xf>
    <xf numFmtId="2" fontId="13" fillId="0" borderId="20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left" vertical="top"/>
      <protection/>
    </xf>
    <xf numFmtId="0" fontId="13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vertical="top" wrapText="1"/>
      <protection/>
    </xf>
    <xf numFmtId="1" fontId="13" fillId="0" borderId="20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top"/>
      <protection/>
    </xf>
    <xf numFmtId="0" fontId="13" fillId="0" borderId="20" xfId="52" applyFont="1" applyBorder="1" applyAlignment="1">
      <alignment horizontal="left"/>
      <protection/>
    </xf>
    <xf numFmtId="0" fontId="13" fillId="0" borderId="20" xfId="52" applyNumberFormat="1" applyFont="1" applyBorder="1" applyAlignment="1">
      <alignment horizontal="left" vertical="top"/>
      <protection/>
    </xf>
    <xf numFmtId="0" fontId="18" fillId="0" borderId="10" xfId="52" applyFont="1" applyBorder="1">
      <alignment/>
      <protection/>
    </xf>
    <xf numFmtId="0" fontId="21" fillId="0" borderId="0" xfId="52" applyFont="1">
      <alignment/>
      <protection/>
    </xf>
    <xf numFmtId="0" fontId="17" fillId="0" borderId="20" xfId="52" applyFont="1" applyBorder="1">
      <alignment/>
      <protection/>
    </xf>
    <xf numFmtId="16" fontId="21" fillId="0" borderId="0" xfId="52" applyNumberFormat="1" applyFont="1">
      <alignment/>
      <protection/>
    </xf>
    <xf numFmtId="0" fontId="13" fillId="0" borderId="21" xfId="52" applyFont="1" applyBorder="1" applyAlignment="1">
      <alignment horizontal="center" vertical="top"/>
      <protection/>
    </xf>
    <xf numFmtId="0" fontId="13" fillId="0" borderId="20" xfId="52" applyFont="1" applyBorder="1" applyAlignment="1">
      <alignment/>
      <protection/>
    </xf>
    <xf numFmtId="0" fontId="17" fillId="0" borderId="0" xfId="52" applyFont="1" applyBorder="1">
      <alignment/>
      <protection/>
    </xf>
    <xf numFmtId="0" fontId="17" fillId="0" borderId="22" xfId="52" applyFont="1" applyBorder="1" applyAlignment="1">
      <alignment vertical="center"/>
      <protection/>
    </xf>
    <xf numFmtId="172" fontId="17" fillId="0" borderId="21" xfId="52" applyNumberFormat="1" applyFont="1" applyBorder="1" applyAlignment="1">
      <alignment vertical="center"/>
      <protection/>
    </xf>
    <xf numFmtId="0" fontId="17" fillId="0" borderId="23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/>
      <protection/>
    </xf>
    <xf numFmtId="0" fontId="17" fillId="0" borderId="21" xfId="52" applyFont="1" applyBorder="1" applyAlignment="1">
      <alignment horizontal="center" vertical="center"/>
      <protection/>
    </xf>
    <xf numFmtId="0" fontId="17" fillId="33" borderId="21" xfId="52" applyFont="1" applyFill="1" applyBorder="1" applyAlignment="1">
      <alignment vertical="center"/>
      <protection/>
    </xf>
    <xf numFmtId="0" fontId="17" fillId="0" borderId="20" xfId="52" applyFont="1" applyBorder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8" fillId="0" borderId="10" xfId="52" applyBorder="1" applyAlignment="1">
      <alignment/>
      <protection/>
    </xf>
    <xf numFmtId="0" fontId="17" fillId="0" borderId="10" xfId="52" applyFont="1" applyBorder="1" applyAlignment="1">
      <alignment/>
      <protection/>
    </xf>
    <xf numFmtId="172" fontId="17" fillId="0" borderId="20" xfId="52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172" fontId="3" fillId="0" borderId="24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73" fontId="3" fillId="0" borderId="22" xfId="0" applyNumberFormat="1" applyFont="1" applyBorder="1" applyAlignment="1">
      <alignment horizontal="center" vertical="top"/>
    </xf>
    <xf numFmtId="0" fontId="13" fillId="0" borderId="15" xfId="52" applyFont="1" applyBorder="1" applyAlignment="1">
      <alignment horizontal="left" vertical="top" wrapText="1"/>
      <protection/>
    </xf>
    <xf numFmtId="0" fontId="38" fillId="0" borderId="14" xfId="52" applyBorder="1" applyAlignment="1">
      <alignment horizontal="left" vertical="top" wrapText="1"/>
      <protection/>
    </xf>
    <xf numFmtId="0" fontId="38" fillId="0" borderId="13" xfId="52" applyBorder="1" applyAlignment="1">
      <alignment horizontal="left" vertical="top" wrapText="1"/>
      <protection/>
    </xf>
    <xf numFmtId="0" fontId="38" fillId="0" borderId="17" xfId="52" applyBorder="1" applyAlignment="1">
      <alignment horizontal="left" vertical="top" wrapText="1"/>
      <protection/>
    </xf>
    <xf numFmtId="0" fontId="38" fillId="0" borderId="0" xfId="52" applyBorder="1" applyAlignment="1">
      <alignment horizontal="left" vertical="top" wrapText="1"/>
      <protection/>
    </xf>
    <xf numFmtId="0" fontId="38" fillId="0" borderId="16" xfId="52" applyBorder="1" applyAlignment="1">
      <alignment horizontal="left" vertical="top" wrapText="1"/>
      <protection/>
    </xf>
    <xf numFmtId="0" fontId="38" fillId="0" borderId="12" xfId="52" applyBorder="1" applyAlignment="1">
      <alignment horizontal="left" vertical="top" wrapText="1"/>
      <protection/>
    </xf>
    <xf numFmtId="0" fontId="38" fillId="0" borderId="10" xfId="52" applyBorder="1" applyAlignment="1">
      <alignment horizontal="left" vertical="top" wrapText="1"/>
      <protection/>
    </xf>
    <xf numFmtId="0" fontId="38" fillId="0" borderId="18" xfId="52" applyBorder="1" applyAlignment="1">
      <alignment horizontal="left" vertical="top" wrapText="1"/>
      <protection/>
    </xf>
    <xf numFmtId="0" fontId="38" fillId="0" borderId="20" xfId="52" applyBorder="1" applyAlignment="1">
      <alignment horizontal="center" wrapText="1"/>
      <protection/>
    </xf>
    <xf numFmtId="0" fontId="17" fillId="0" borderId="15" xfId="52" applyFont="1" applyBorder="1" applyAlignment="1">
      <alignment horizontal="left" vertical="top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24" xfId="52" applyFont="1" applyBorder="1" applyAlignment="1">
      <alignment vertical="center" wrapText="1"/>
      <protection/>
    </xf>
    <xf numFmtId="0" fontId="13" fillId="0" borderId="19" xfId="52" applyFont="1" applyBorder="1" applyAlignment="1">
      <alignment vertic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38" fillId="0" borderId="20" xfId="52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49" fontId="3" fillId="0" borderId="2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3" fillId="0" borderId="11" xfId="52" applyFont="1" applyBorder="1" applyAlignment="1">
      <alignment horizontal="left" vertical="top"/>
      <protection/>
    </xf>
    <xf numFmtId="0" fontId="13" fillId="0" borderId="24" xfId="52" applyFont="1" applyBorder="1" applyAlignment="1">
      <alignment horizontal="left" vertical="top"/>
      <protection/>
    </xf>
    <xf numFmtId="0" fontId="13" fillId="0" borderId="19" xfId="52" applyFont="1" applyBorder="1" applyAlignment="1">
      <alignment horizontal="left" vertical="top"/>
      <protection/>
    </xf>
    <xf numFmtId="0" fontId="16" fillId="0" borderId="0" xfId="52" applyFont="1" applyAlignment="1">
      <alignment horizontal="center"/>
      <protection/>
    </xf>
    <xf numFmtId="0" fontId="13" fillId="0" borderId="20" xfId="52" applyFont="1" applyBorder="1" applyAlignment="1">
      <alignment horizontal="center"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top" wrapText="1"/>
      <protection/>
    </xf>
    <xf numFmtId="0" fontId="13" fillId="0" borderId="24" xfId="52" applyFont="1" applyBorder="1" applyAlignment="1">
      <alignment horizontal="left" vertical="top" wrapText="1"/>
      <protection/>
    </xf>
    <xf numFmtId="0" fontId="13" fillId="0" borderId="19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 wrapText="1"/>
      <protection/>
    </xf>
    <xf numFmtId="0" fontId="17" fillId="0" borderId="24" xfId="52" applyFont="1" applyBorder="1" applyAlignment="1">
      <alignment horizontal="left" vertical="top" wrapText="1"/>
      <protection/>
    </xf>
    <xf numFmtId="0" fontId="17" fillId="0" borderId="19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/>
      <protection/>
    </xf>
    <xf numFmtId="0" fontId="17" fillId="0" borderId="24" xfId="52" applyFont="1" applyBorder="1" applyAlignment="1">
      <alignment horizontal="left" vertical="top"/>
      <protection/>
    </xf>
    <xf numFmtId="0" fontId="17" fillId="0" borderId="19" xfId="52" applyFont="1" applyBorder="1" applyAlignment="1">
      <alignment horizontal="left" vertical="top"/>
      <protection/>
    </xf>
    <xf numFmtId="0" fontId="17" fillId="0" borderId="20" xfId="52" applyFont="1" applyBorder="1" applyAlignment="1">
      <alignment horizontal="center" vertical="top" wrapText="1"/>
      <protection/>
    </xf>
    <xf numFmtId="0" fontId="17" fillId="0" borderId="20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top"/>
      <protection/>
    </xf>
    <xf numFmtId="0" fontId="15" fillId="0" borderId="11" xfId="52" applyFont="1" applyBorder="1" applyAlignment="1">
      <alignment vertical="top" wrapText="1"/>
      <protection/>
    </xf>
    <xf numFmtId="0" fontId="15" fillId="0" borderId="24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17" fillId="0" borderId="11" xfId="52" applyFont="1" applyBorder="1" applyAlignment="1">
      <alignment/>
      <protection/>
    </xf>
    <xf numFmtId="0" fontId="17" fillId="0" borderId="24" xfId="52" applyFont="1" applyBorder="1" applyAlignment="1">
      <alignment/>
      <protection/>
    </xf>
    <xf numFmtId="0" fontId="17" fillId="0" borderId="19" xfId="52" applyFont="1" applyBorder="1" applyAlignment="1">
      <alignment/>
      <protection/>
    </xf>
    <xf numFmtId="0" fontId="13" fillId="0" borderId="0" xfId="52" applyFont="1" applyAlignment="1">
      <alignment horizontal="center" vertical="top" wrapText="1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top" wrapText="1"/>
      <protection/>
    </xf>
    <xf numFmtId="0" fontId="17" fillId="0" borderId="14" xfId="52" applyFont="1" applyBorder="1" applyAlignment="1">
      <alignment horizontal="center" vertical="top" wrapText="1"/>
      <protection/>
    </xf>
    <xf numFmtId="0" fontId="17" fillId="0" borderId="13" xfId="52" applyFont="1" applyBorder="1" applyAlignment="1">
      <alignment horizontal="center" vertical="top" wrapText="1"/>
      <protection/>
    </xf>
    <xf numFmtId="0" fontId="17" fillId="0" borderId="17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16" xfId="52" applyFont="1" applyBorder="1" applyAlignment="1">
      <alignment horizontal="center" vertical="top" wrapText="1"/>
      <protection/>
    </xf>
    <xf numFmtId="0" fontId="17" fillId="0" borderId="11" xfId="52" applyFont="1" applyBorder="1" applyAlignment="1">
      <alignment horizontal="left"/>
      <protection/>
    </xf>
    <xf numFmtId="0" fontId="17" fillId="0" borderId="24" xfId="52" applyFont="1" applyBorder="1" applyAlignment="1">
      <alignment horizontal="left"/>
      <protection/>
    </xf>
    <xf numFmtId="0" fontId="17" fillId="0" borderId="19" xfId="52" applyFont="1" applyBorder="1" applyAlignment="1">
      <alignment horizontal="left"/>
      <protection/>
    </xf>
    <xf numFmtId="49" fontId="1" fillId="0" borderId="1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73" fontId="3" fillId="0" borderId="11" xfId="0" applyNumberFormat="1" applyFont="1" applyBorder="1" applyAlignment="1">
      <alignment horizontal="center" vertical="top"/>
    </xf>
    <xf numFmtId="173" fontId="3" fillId="0" borderId="24" xfId="0" applyNumberFormat="1" applyFont="1" applyBorder="1" applyAlignment="1">
      <alignment horizontal="center" vertical="top"/>
    </xf>
    <xf numFmtId="173" fontId="3" fillId="0" borderId="19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24" xfId="0" applyNumberFormat="1" applyFont="1" applyBorder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49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7"/>
  <sheetViews>
    <sheetView tabSelected="1" view="pageBreakPreview" zoomScale="130" zoomScaleSheetLayoutView="130" zoomScalePageLayoutView="0" workbookViewId="0" topLeftCell="A1">
      <selection activeCell="AC12" sqref="AC12:BF12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4" t="s">
        <v>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</row>
    <row r="4" spans="1:104" s="1" customFormat="1" ht="15.75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11" t="s">
        <v>314</v>
      </c>
      <c r="CH4" s="111"/>
      <c r="CI4" s="111"/>
      <c r="CJ4" s="111"/>
      <c r="CK4" s="111"/>
      <c r="CL4" s="111"/>
      <c r="CM4" s="111"/>
      <c r="CN4" s="111"/>
      <c r="CO4" s="111"/>
      <c r="CP4" s="111"/>
      <c r="CQ4" s="110" t="s">
        <v>18</v>
      </c>
      <c r="CR4" s="110"/>
      <c r="CS4" s="110"/>
      <c r="CT4" s="110"/>
      <c r="CU4" s="110"/>
      <c r="CV4" s="110"/>
      <c r="CW4" s="110"/>
      <c r="CX4" s="110"/>
      <c r="CY4" s="110"/>
      <c r="CZ4" s="110"/>
    </row>
    <row r="6" spans="6:99" ht="15.75">
      <c r="F6" s="105" t="s">
        <v>200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6:99" s="8" customFormat="1" ht="15" customHeight="1">
      <c r="F7" s="106" t="s">
        <v>20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="1" customFormat="1" ht="15.75"/>
    <row r="9" spans="1:104" s="9" customFormat="1" ht="46.5" customHeight="1">
      <c r="A9" s="99" t="s">
        <v>21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1"/>
      <c r="AC9" s="99" t="s">
        <v>12</v>
      </c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99" t="s">
        <v>13</v>
      </c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1"/>
    </row>
    <row r="10" spans="1:104" s="9" customFormat="1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>
        <v>2</v>
      </c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>
        <v>3</v>
      </c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ht="15">
      <c r="A11" s="103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2">
        <v>1.5</v>
      </c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>
        <v>33</v>
      </c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</row>
    <row r="12" spans="1:104" ht="15">
      <c r="A12" s="103" t="s">
        <v>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>
        <v>33</v>
      </c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</row>
    <row r="13" spans="1:104" ht="15">
      <c r="A13" s="103" t="s">
        <v>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>
        <v>33</v>
      </c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</row>
    <row r="14" spans="1:104" ht="15">
      <c r="A14" s="103" t="s">
        <v>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>
        <v>33</v>
      </c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</row>
    <row r="15" spans="1:104" ht="15">
      <c r="A15" s="103" t="s">
        <v>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2">
        <v>0.67</v>
      </c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>
        <v>33</v>
      </c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</row>
    <row r="16" spans="1:104" ht="15">
      <c r="A16" s="103" t="s">
        <v>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>
        <v>33</v>
      </c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</row>
    <row r="17" spans="1:104" ht="15">
      <c r="A17" s="103" t="s">
        <v>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>
        <v>33</v>
      </c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</row>
    <row r="18" spans="1:104" ht="15">
      <c r="A18" s="103" t="s">
        <v>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2">
        <v>33</v>
      </c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</row>
    <row r="19" spans="1:104" ht="15">
      <c r="A19" s="103" t="s">
        <v>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>
        <v>33</v>
      </c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</row>
    <row r="20" spans="1:104" ht="15">
      <c r="A20" s="103" t="s">
        <v>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>
        <v>33</v>
      </c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</row>
    <row r="21" spans="1:104" ht="15">
      <c r="A21" s="103" t="s">
        <v>10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>
        <v>33</v>
      </c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</row>
    <row r="22" spans="1:104" ht="15">
      <c r="A22" s="103" t="s">
        <v>11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>
        <v>33</v>
      </c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</row>
    <row r="24" spans="1:104" s="1" customFormat="1" ht="15.75">
      <c r="A24" s="105" t="s">
        <v>208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 t="s">
        <v>308</v>
      </c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</row>
    <row r="25" spans="1:104" s="3" customFormat="1" ht="13.5" customHeight="1">
      <c r="A25" s="106" t="s">
        <v>14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 t="s">
        <v>15</v>
      </c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 t="s">
        <v>16</v>
      </c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</row>
    <row r="26" spans="1:2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6" customFormat="1" ht="15" customHeight="1">
      <c r="F27" s="7" t="s">
        <v>17</v>
      </c>
    </row>
  </sheetData>
  <sheetProtection/>
  <mergeCells count="54">
    <mergeCell ref="CQ4:CZ4"/>
    <mergeCell ref="CG4:CP4"/>
    <mergeCell ref="AL24:BV24"/>
    <mergeCell ref="AC19:BF19"/>
    <mergeCell ref="BG19:CZ19"/>
    <mergeCell ref="AC13:BF13"/>
    <mergeCell ref="BG13:CZ13"/>
    <mergeCell ref="AC14:BF14"/>
    <mergeCell ref="BG14:CZ14"/>
    <mergeCell ref="AC12:BF12"/>
    <mergeCell ref="BG20:CZ20"/>
    <mergeCell ref="BG18:CZ18"/>
    <mergeCell ref="BG16:CZ16"/>
    <mergeCell ref="AC17:BF17"/>
    <mergeCell ref="BG17:CZ17"/>
    <mergeCell ref="A19:AB19"/>
    <mergeCell ref="A20:AB20"/>
    <mergeCell ref="AC18:BF18"/>
    <mergeCell ref="AC21:BF21"/>
    <mergeCell ref="A21:AB21"/>
    <mergeCell ref="A16:AB16"/>
    <mergeCell ref="A17:AB17"/>
    <mergeCell ref="AC20:BF20"/>
    <mergeCell ref="A22:AB22"/>
    <mergeCell ref="AC16:BF16"/>
    <mergeCell ref="A18:AB18"/>
    <mergeCell ref="A4:CF4"/>
    <mergeCell ref="A10:AB10"/>
    <mergeCell ref="AL25:BV25"/>
    <mergeCell ref="BW24:CZ24"/>
    <mergeCell ref="BW25:CZ25"/>
    <mergeCell ref="BG21:CZ21"/>
    <mergeCell ref="AC22:BF22"/>
    <mergeCell ref="BG22:CZ22"/>
    <mergeCell ref="A24:AK24"/>
    <mergeCell ref="A25:AK25"/>
    <mergeCell ref="A3:CZ3"/>
    <mergeCell ref="A13:AB13"/>
    <mergeCell ref="A14:AB14"/>
    <mergeCell ref="A15:AB15"/>
    <mergeCell ref="AC15:BF15"/>
    <mergeCell ref="BG15:CZ15"/>
    <mergeCell ref="BG12:CZ12"/>
    <mergeCell ref="F6:CU6"/>
    <mergeCell ref="F7:CU7"/>
    <mergeCell ref="AC9:BF9"/>
    <mergeCell ref="BG9:CZ9"/>
    <mergeCell ref="A9:AB9"/>
    <mergeCell ref="AC11:BF11"/>
    <mergeCell ref="BG11:CZ11"/>
    <mergeCell ref="A11:AB11"/>
    <mergeCell ref="A12:AB12"/>
    <mergeCell ref="AC10:BF10"/>
    <mergeCell ref="BG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CA12" sqref="CA12:CZ12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4" t="s">
        <v>88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</row>
    <row r="4" spans="1:99" s="1" customFormat="1" ht="15.75" customHeight="1">
      <c r="A4" s="108" t="s">
        <v>87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233" t="s">
        <v>314</v>
      </c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</row>
    <row r="5" s="35" customFormat="1" ht="15.75"/>
    <row r="6" spans="6:99" s="1" customFormat="1" ht="15.75">
      <c r="F6" s="105" t="s">
        <v>200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6:99" s="1" customFormat="1" ht="15.75">
      <c r="F7" s="106" t="s">
        <v>86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9" spans="1:104" s="9" customFormat="1" ht="16.5" customHeight="1">
      <c r="A9" s="107" t="s">
        <v>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 t="s">
        <v>85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</row>
    <row r="10" spans="1:104" s="9" customFormat="1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>
        <v>2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ht="77.25" customHeight="1">
      <c r="A11" s="28"/>
      <c r="B11" s="234" t="s">
        <v>84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34"/>
      <c r="CA11" s="107">
        <v>0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</row>
    <row r="12" spans="1:104" ht="93" customHeight="1">
      <c r="A12" s="28"/>
      <c r="B12" s="234" t="s">
        <v>83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34"/>
      <c r="CA12" s="107">
        <v>0</v>
      </c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</row>
    <row r="13" spans="1:104" ht="33" customHeight="1">
      <c r="A13" s="28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34"/>
      <c r="CA13" s="107">
        <v>1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</row>
    <row r="15" spans="1:104" s="1" customFormat="1" ht="15.75">
      <c r="A15" s="105" t="s">
        <v>208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 t="s">
        <v>308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</row>
    <row r="16" spans="1:104" s="3" customFormat="1" ht="13.5" customHeight="1">
      <c r="A16" s="106" t="s">
        <v>14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 t="s">
        <v>15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 t="s">
        <v>16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</row>
    <row r="17" ht="3" customHeight="1"/>
  </sheetData>
  <sheetProtection/>
  <mergeCells count="21">
    <mergeCell ref="CA12:CZ12"/>
    <mergeCell ref="CA11:CZ11"/>
    <mergeCell ref="F7:CU7"/>
    <mergeCell ref="B12:BY12"/>
    <mergeCell ref="AL15:BV15"/>
    <mergeCell ref="BW15:CZ15"/>
    <mergeCell ref="A3:CZ3"/>
    <mergeCell ref="A4:CG4"/>
    <mergeCell ref="CA13:CZ13"/>
    <mergeCell ref="B13:BY13"/>
    <mergeCell ref="A9:BZ9"/>
    <mergeCell ref="A15:AK15"/>
    <mergeCell ref="CA9:CZ9"/>
    <mergeCell ref="A10:BZ10"/>
    <mergeCell ref="F6:CU6"/>
    <mergeCell ref="CH4:CU4"/>
    <mergeCell ref="A16:AK16"/>
    <mergeCell ref="AL16:BV16"/>
    <mergeCell ref="BW16:CZ16"/>
    <mergeCell ref="CA10:CZ10"/>
    <mergeCell ref="B11:BY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BG5" sqref="BG5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2.25" customHeight="1">
      <c r="A3" s="125" t="s">
        <v>93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pans="24:78" s="35" customFormat="1" ht="15.75">
      <c r="X4" s="235" t="s">
        <v>92</v>
      </c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3" t="s">
        <v>325</v>
      </c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</row>
    <row r="5" s="1" customFormat="1" ht="15.75"/>
    <row r="6" spans="6:99" s="1" customFormat="1" ht="15.75">
      <c r="F6" s="105" t="s">
        <v>200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6:99" s="1" customFormat="1" ht="15.75">
      <c r="F7" s="106" t="s">
        <v>86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9" spans="1:104" s="9" customFormat="1" ht="16.5" customHeight="1">
      <c r="A9" s="107" t="s">
        <v>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 t="s">
        <v>85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</row>
    <row r="10" spans="1:104" s="9" customFormat="1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>
        <v>2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ht="63.75" customHeight="1">
      <c r="A11" s="29"/>
      <c r="B11" s="234" t="s">
        <v>91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36"/>
      <c r="CA11" s="107">
        <v>0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</row>
    <row r="12" spans="1:104" ht="79.5" customHeight="1">
      <c r="A12" s="29"/>
      <c r="B12" s="234" t="s">
        <v>90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36"/>
      <c r="CA12" s="107">
        <v>0</v>
      </c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</row>
    <row r="13" spans="1:104" ht="33" customHeight="1">
      <c r="A13" s="29"/>
      <c r="B13" s="234" t="s">
        <v>89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36"/>
      <c r="CA13" s="107">
        <v>1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</row>
    <row r="15" spans="1:104" s="1" customFormat="1" ht="15.75">
      <c r="A15" s="105" t="s">
        <v>208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 t="s">
        <v>308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</row>
    <row r="16" spans="1:104" s="3" customFormat="1" ht="13.5" customHeight="1">
      <c r="A16" s="106" t="s">
        <v>14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 t="s">
        <v>15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 t="s">
        <v>16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</row>
    <row r="17" ht="3" customHeight="1"/>
  </sheetData>
  <sheetProtection/>
  <mergeCells count="21">
    <mergeCell ref="AL15:BV15"/>
    <mergeCell ref="CA9:CZ9"/>
    <mergeCell ref="F6:CU6"/>
    <mergeCell ref="A15:AK15"/>
    <mergeCell ref="A10:BZ10"/>
    <mergeCell ref="B13:BY13"/>
    <mergeCell ref="A16:AK16"/>
    <mergeCell ref="AL16:BV16"/>
    <mergeCell ref="BW16:CZ16"/>
    <mergeCell ref="CA10:CZ10"/>
    <mergeCell ref="BW15:CZ15"/>
    <mergeCell ref="BG4:BZ4"/>
    <mergeCell ref="A3:CZ3"/>
    <mergeCell ref="CA13:CZ13"/>
    <mergeCell ref="B11:BY11"/>
    <mergeCell ref="CA11:CZ11"/>
    <mergeCell ref="B12:BY12"/>
    <mergeCell ref="X4:BF4"/>
    <mergeCell ref="F7:CU7"/>
    <mergeCell ref="CA12:CZ12"/>
    <mergeCell ref="A9:BZ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CB33" sqref="CB33"/>
    </sheetView>
  </sheetViews>
  <sheetFormatPr defaultColWidth="0.875" defaultRowHeight="12.75"/>
  <cols>
    <col min="1" max="1" width="2.125" style="4" bestFit="1" customWidth="1"/>
    <col min="2" max="16384" width="0.875" style="4" customWidth="1"/>
  </cols>
  <sheetData>
    <row r="1" spans="1:104" s="1" customFormat="1" ht="15.75">
      <c r="A1" s="1">
        <v>3</v>
      </c>
      <c r="CZ1" s="2"/>
    </row>
    <row r="2" s="1" customFormat="1" ht="15.75"/>
    <row r="3" spans="1:104" s="1" customFormat="1" ht="32.25" customHeight="1">
      <c r="A3" s="125" t="s">
        <v>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pans="1:98" s="35" customFormat="1" ht="15.75">
      <c r="A4" s="235" t="s">
        <v>97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3" t="s">
        <v>325</v>
      </c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</row>
    <row r="5" s="1" customFormat="1" ht="15.75"/>
    <row r="6" spans="6:99" s="1" customFormat="1" ht="15.75">
      <c r="F6" s="105" t="s">
        <v>200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6:99" s="1" customFormat="1" ht="15.75">
      <c r="F7" s="106" t="s">
        <v>86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9" spans="1:104" ht="16.5" customHeight="1">
      <c r="A9" s="107" t="s">
        <v>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 t="s">
        <v>71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</row>
    <row r="10" spans="1:104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>
        <v>2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s="9" customFormat="1" ht="15">
      <c r="A11" s="21"/>
      <c r="B11" s="238" t="s">
        <v>96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14"/>
      <c r="CA11" s="237" t="s">
        <v>85</v>
      </c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</row>
    <row r="12" spans="1:104" s="9" customFormat="1" ht="61.5" customHeight="1">
      <c r="A12" s="1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37"/>
      <c r="CA12" s="240">
        <v>0</v>
      </c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8"/>
    </row>
    <row r="13" spans="1:104" ht="45.75" customHeight="1">
      <c r="A13" s="21"/>
      <c r="B13" s="238" t="s">
        <v>95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14"/>
      <c r="CA13" s="236">
        <v>0</v>
      </c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</row>
    <row r="14" spans="1:104" ht="15">
      <c r="A14" s="1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37"/>
      <c r="CA14" s="240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8"/>
    </row>
    <row r="15" spans="1:104" ht="48" customHeight="1">
      <c r="A15" s="28"/>
      <c r="B15" s="234" t="s">
        <v>94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34"/>
      <c r="CA15" s="107">
        <v>1</v>
      </c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</row>
    <row r="17" spans="1:104" s="1" customFormat="1" ht="15.75">
      <c r="A17" s="105" t="s">
        <v>208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 t="s">
        <v>308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</row>
    <row r="18" spans="1:104" s="3" customFormat="1" ht="13.5" customHeight="1">
      <c r="A18" s="106" t="s">
        <v>14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 t="s">
        <v>15</v>
      </c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 t="s">
        <v>16</v>
      </c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</row>
    <row r="19" ht="3" customHeight="1"/>
  </sheetData>
  <sheetProtection/>
  <mergeCells count="23">
    <mergeCell ref="A3:CZ3"/>
    <mergeCell ref="CC4:CT4"/>
    <mergeCell ref="CA12:CZ12"/>
    <mergeCell ref="CA14:CZ14"/>
    <mergeCell ref="CA9:CZ9"/>
    <mergeCell ref="A10:BZ10"/>
    <mergeCell ref="CA10:CZ10"/>
    <mergeCell ref="A4:CB4"/>
    <mergeCell ref="F6:CU6"/>
    <mergeCell ref="F7:CU7"/>
    <mergeCell ref="A18:AK18"/>
    <mergeCell ref="AL18:BV18"/>
    <mergeCell ref="BW18:CZ18"/>
    <mergeCell ref="A17:AK17"/>
    <mergeCell ref="AL17:BV17"/>
    <mergeCell ref="BW17:CZ17"/>
    <mergeCell ref="A9:BZ9"/>
    <mergeCell ref="CA13:CZ13"/>
    <mergeCell ref="B15:BY15"/>
    <mergeCell ref="B13:BY14"/>
    <mergeCell ref="CA15:CZ15"/>
    <mergeCell ref="B11:BY12"/>
    <mergeCell ref="CA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Z30"/>
  <sheetViews>
    <sheetView view="pageBreakPreview" zoomScale="115" zoomScaleSheetLayoutView="115" zoomScalePageLayoutView="0" workbookViewId="0" topLeftCell="A16">
      <selection activeCell="BX9" sqref="BX9:CZ9"/>
    </sheetView>
  </sheetViews>
  <sheetFormatPr defaultColWidth="0.875" defaultRowHeight="12.75"/>
  <cols>
    <col min="1" max="113" width="0.875" style="4" customWidth="1"/>
    <col min="114" max="114" width="2.25390625" style="4" bestFit="1" customWidth="1"/>
    <col min="115" max="16384" width="0.875" style="4" customWidth="1"/>
  </cols>
  <sheetData>
    <row r="1" s="1" customFormat="1" ht="8.25" customHeight="1">
      <c r="CZ1" s="2"/>
    </row>
    <row r="2" s="1" customFormat="1" ht="15.75" hidden="1"/>
    <row r="3" spans="1:104" s="1" customFormat="1" ht="31.5" customHeight="1">
      <c r="A3" s="125" t="s">
        <v>125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="1" customFormat="1" ht="15.75"/>
    <row r="5" spans="6:99" s="1" customFormat="1" ht="15.75">
      <c r="F5" s="105" t="s">
        <v>200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6:99" s="1" customFormat="1" ht="15.75">
      <c r="F6" s="106" t="s">
        <v>86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8" spans="1:104" s="9" customFormat="1" ht="31.5" customHeight="1">
      <c r="A8" s="147" t="s">
        <v>38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9"/>
      <c r="AT8" s="147" t="s">
        <v>124</v>
      </c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9"/>
      <c r="BX8" s="147" t="s">
        <v>71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9"/>
    </row>
    <row r="9" spans="1:104" s="31" customFormat="1" ht="47.25" customHeight="1">
      <c r="A9" s="33"/>
      <c r="B9" s="248" t="s">
        <v>37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53"/>
      <c r="AT9" s="249" t="s">
        <v>53</v>
      </c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4"/>
      <c r="BX9" s="254">
        <f>'1.2'!BL11</f>
        <v>0.06575757575757575</v>
      </c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6"/>
    </row>
    <row r="10" spans="1:104" s="31" customFormat="1" ht="33.75" customHeight="1">
      <c r="A10" s="32"/>
      <c r="B10" s="248" t="s">
        <v>123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53"/>
      <c r="AT10" s="249" t="s">
        <v>122</v>
      </c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4"/>
      <c r="BX10" s="254">
        <v>0</v>
      </c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6"/>
    </row>
    <row r="11" spans="1:104" s="31" customFormat="1" ht="47.25" customHeight="1">
      <c r="A11" s="32"/>
      <c r="B11" s="248" t="s">
        <v>121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53"/>
      <c r="AT11" s="249" t="s">
        <v>120</v>
      </c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4"/>
      <c r="BX11" s="254">
        <f>'1.3'!BF10</f>
        <v>0.3990909090909091</v>
      </c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6"/>
    </row>
    <row r="12" spans="1:104" s="31" customFormat="1" ht="47.25" customHeight="1">
      <c r="A12" s="32"/>
      <c r="B12" s="248" t="s">
        <v>119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53"/>
      <c r="AT12" s="249" t="s">
        <v>118</v>
      </c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4"/>
      <c r="BX12" s="254">
        <f>'1.3'!BF12</f>
        <v>0.18181818181818182</v>
      </c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6"/>
    </row>
    <row r="13" spans="1:104" s="31" customFormat="1" ht="47.25" customHeight="1">
      <c r="A13" s="32"/>
      <c r="B13" s="248" t="s">
        <v>36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53"/>
      <c r="AT13" s="249" t="s">
        <v>117</v>
      </c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4"/>
      <c r="BX13" s="245">
        <f>0.4*'3.1'!CA13+0.4*'3.2'!CA13+0.2*'3.3'!CA15</f>
        <v>1</v>
      </c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7"/>
    </row>
    <row r="14" spans="1:104" s="31" customFormat="1" ht="61.5" customHeight="1">
      <c r="A14" s="32"/>
      <c r="B14" s="248" t="s">
        <v>116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53"/>
      <c r="AT14" s="249" t="s">
        <v>115</v>
      </c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4"/>
      <c r="BX14" s="254">
        <f>0.1*'2.1'!H34+0.7*'2.2'!J27+0.2*'2.3'!H34</f>
        <v>0.8683333333333334</v>
      </c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6"/>
    </row>
    <row r="15" spans="1:104" s="31" customFormat="1" ht="19.5" customHeight="1">
      <c r="A15" s="32"/>
      <c r="B15" s="257" t="s">
        <v>114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8"/>
      <c r="AT15" s="259" t="s">
        <v>110</v>
      </c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1"/>
      <c r="BX15" s="262">
        <f>'1.5'!N13</f>
        <v>0.0612</v>
      </c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4"/>
    </row>
    <row r="16" spans="1:104" s="31" customFormat="1" ht="19.5" customHeight="1">
      <c r="A16" s="32"/>
      <c r="B16" s="257" t="s">
        <v>113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8"/>
      <c r="AT16" s="259" t="s">
        <v>110</v>
      </c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1"/>
      <c r="BX16" s="250">
        <v>0</v>
      </c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2"/>
    </row>
    <row r="17" spans="1:104" s="31" customFormat="1" ht="19.5" customHeight="1">
      <c r="A17" s="32"/>
      <c r="B17" s="257" t="s">
        <v>112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8"/>
      <c r="AT17" s="259" t="s">
        <v>110</v>
      </c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1"/>
      <c r="BX17" s="262">
        <f>'1.5'!N21</f>
        <v>0.8462</v>
      </c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4"/>
    </row>
    <row r="18" spans="1:104" s="31" customFormat="1" ht="19.5" customHeight="1">
      <c r="A18" s="32"/>
      <c r="B18" s="257" t="s">
        <v>111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8"/>
      <c r="AT18" s="259" t="s">
        <v>110</v>
      </c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1"/>
      <c r="BX18" s="250">
        <v>0</v>
      </c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2"/>
    </row>
    <row r="19" spans="1:104" s="31" customFormat="1" ht="36.75" customHeight="1">
      <c r="A19" s="32"/>
      <c r="B19" s="248" t="s">
        <v>109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39"/>
      <c r="AT19" s="249" t="s">
        <v>107</v>
      </c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4"/>
      <c r="BX19" s="245" t="s">
        <v>43</v>
      </c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7"/>
    </row>
    <row r="20" spans="1:104" s="31" customFormat="1" ht="36.75" customHeight="1">
      <c r="A20" s="32"/>
      <c r="B20" s="248" t="s">
        <v>108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T20" s="249" t="s">
        <v>107</v>
      </c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4"/>
      <c r="BX20" s="245" t="s">
        <v>43</v>
      </c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7"/>
    </row>
    <row r="21" spans="1:104" s="31" customFormat="1" ht="33.75" customHeight="1">
      <c r="A21" s="32"/>
      <c r="B21" s="241" t="s">
        <v>106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38"/>
      <c r="AT21" s="242" t="s">
        <v>99</v>
      </c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4"/>
      <c r="BX21" s="245">
        <v>0</v>
      </c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7"/>
    </row>
    <row r="22" spans="1:104" s="31" customFormat="1" ht="33.75" customHeight="1">
      <c r="A22" s="32"/>
      <c r="B22" s="241" t="s">
        <v>105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38"/>
      <c r="AT22" s="242" t="s">
        <v>99</v>
      </c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4"/>
      <c r="BX22" s="245" t="s">
        <v>43</v>
      </c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7"/>
    </row>
    <row r="23" spans="1:104" s="31" customFormat="1" ht="33.75" customHeight="1">
      <c r="A23" s="32"/>
      <c r="B23" s="241" t="s">
        <v>104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38"/>
      <c r="AT23" s="242" t="s">
        <v>99</v>
      </c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4"/>
      <c r="BX23" s="245" t="s">
        <v>43</v>
      </c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7"/>
    </row>
    <row r="24" spans="1:104" s="31" customFormat="1" ht="76.5" customHeight="1">
      <c r="A24" s="32"/>
      <c r="B24" s="241" t="s">
        <v>103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38"/>
      <c r="AT24" s="242" t="s">
        <v>99</v>
      </c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4"/>
      <c r="BX24" s="245" t="s">
        <v>43</v>
      </c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7"/>
    </row>
    <row r="25" spans="1:104" s="31" customFormat="1" ht="47.25" customHeight="1">
      <c r="A25" s="32"/>
      <c r="B25" s="241" t="s">
        <v>102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38"/>
      <c r="AT25" s="242" t="s">
        <v>99</v>
      </c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4"/>
      <c r="BX25" s="245">
        <v>0</v>
      </c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7"/>
    </row>
    <row r="26" spans="1:104" s="31" customFormat="1" ht="47.25" customHeight="1">
      <c r="A26" s="32"/>
      <c r="B26" s="241" t="s">
        <v>101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38"/>
      <c r="AT26" s="242" t="s">
        <v>99</v>
      </c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4"/>
      <c r="BX26" s="245">
        <v>0</v>
      </c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7"/>
    </row>
    <row r="27" spans="1:104" s="31" customFormat="1" ht="47.25" customHeight="1">
      <c r="A27" s="32"/>
      <c r="B27" s="241" t="s">
        <v>100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38"/>
      <c r="AT27" s="242" t="s">
        <v>99</v>
      </c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4"/>
      <c r="BX27" s="245" t="s">
        <v>43</v>
      </c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7"/>
    </row>
    <row r="29" spans="1:104" s="1" customFormat="1" ht="15.75">
      <c r="A29" s="105" t="s">
        <v>208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 t="s">
        <v>308</v>
      </c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</row>
    <row r="30" spans="1:104" s="3" customFormat="1" ht="13.5" customHeight="1">
      <c r="A30" s="106" t="s">
        <v>14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 t="s">
        <v>15</v>
      </c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 t="s">
        <v>16</v>
      </c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</row>
    <row r="31" ht="3" customHeight="1"/>
  </sheetData>
  <sheetProtection/>
  <mergeCells count="69">
    <mergeCell ref="AT15:BW15"/>
    <mergeCell ref="BX15:CZ15"/>
    <mergeCell ref="B15:AS15"/>
    <mergeCell ref="B18:AS18"/>
    <mergeCell ref="AT18:BW18"/>
    <mergeCell ref="B26:AR26"/>
    <mergeCell ref="BX26:CZ26"/>
    <mergeCell ref="BX24:CZ24"/>
    <mergeCell ref="BX25:CZ25"/>
    <mergeCell ref="B24:AR24"/>
    <mergeCell ref="A3:CZ3"/>
    <mergeCell ref="BX13:CZ13"/>
    <mergeCell ref="AT9:BW9"/>
    <mergeCell ref="B9:AS9"/>
    <mergeCell ref="B11:AS11"/>
    <mergeCell ref="BX9:CZ9"/>
    <mergeCell ref="F5:CU5"/>
    <mergeCell ref="F6:CU6"/>
    <mergeCell ref="AT11:BW11"/>
    <mergeCell ref="BX11:CZ11"/>
    <mergeCell ref="B12:AS12"/>
    <mergeCell ref="BX8:CZ8"/>
    <mergeCell ref="AT8:BW8"/>
    <mergeCell ref="A8:AS8"/>
    <mergeCell ref="AT12:BW12"/>
    <mergeCell ref="BX12:CZ12"/>
    <mergeCell ref="B10:AS10"/>
    <mergeCell ref="AT10:BW10"/>
    <mergeCell ref="BX10:CZ10"/>
    <mergeCell ref="B13:AS13"/>
    <mergeCell ref="AT13:BW13"/>
    <mergeCell ref="BX14:CZ14"/>
    <mergeCell ref="B17:AS17"/>
    <mergeCell ref="AT17:BW17"/>
    <mergeCell ref="B16:AS16"/>
    <mergeCell ref="AT16:BW16"/>
    <mergeCell ref="BX17:CZ17"/>
    <mergeCell ref="AT14:BW14"/>
    <mergeCell ref="B14:AS14"/>
    <mergeCell ref="BX27:CZ27"/>
    <mergeCell ref="A29:AK29"/>
    <mergeCell ref="BX18:CZ18"/>
    <mergeCell ref="BX16:CZ16"/>
    <mergeCell ref="B19:AR19"/>
    <mergeCell ref="AT19:BW19"/>
    <mergeCell ref="BX19:CZ19"/>
    <mergeCell ref="AT21:BW21"/>
    <mergeCell ref="BX21:CZ21"/>
    <mergeCell ref="B21:AR21"/>
    <mergeCell ref="AT25:BW25"/>
    <mergeCell ref="B25:AR25"/>
    <mergeCell ref="B20:AR20"/>
    <mergeCell ref="AT20:BW20"/>
    <mergeCell ref="BX20:CZ20"/>
    <mergeCell ref="A30:AK30"/>
    <mergeCell ref="AL30:BV30"/>
    <mergeCell ref="BW30:CZ30"/>
    <mergeCell ref="B27:AR27"/>
    <mergeCell ref="AT27:BW27"/>
    <mergeCell ref="B22:AR22"/>
    <mergeCell ref="AT22:BW22"/>
    <mergeCell ref="AL29:BV29"/>
    <mergeCell ref="BW29:CZ29"/>
    <mergeCell ref="AT26:BW26"/>
    <mergeCell ref="BX22:CZ22"/>
    <mergeCell ref="B23:AR23"/>
    <mergeCell ref="AT23:BW23"/>
    <mergeCell ref="BX23:CZ23"/>
    <mergeCell ref="AT24:BW2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6"/>
  <sheetViews>
    <sheetView view="pageBreakPreview" zoomScaleSheetLayoutView="100" zoomScalePageLayoutView="0" workbookViewId="0" topLeftCell="A7">
      <selection activeCell="BL9" sqref="BL9:CY9"/>
    </sheetView>
  </sheetViews>
  <sheetFormatPr defaultColWidth="0.875" defaultRowHeight="12.75"/>
  <cols>
    <col min="1" max="16384" width="0.875" style="4" customWidth="1"/>
  </cols>
  <sheetData>
    <row r="1" s="1" customFormat="1" ht="6.75" customHeight="1">
      <c r="CZ1" s="2"/>
    </row>
    <row r="2" s="1" customFormat="1" ht="15.75" hidden="1"/>
    <row r="3" spans="1:104" s="1" customFormat="1" ht="30" customHeight="1">
      <c r="A3" s="125" t="s">
        <v>136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="1" customFormat="1" ht="15.75"/>
    <row r="5" spans="6:99" s="1" customFormat="1" ht="15.75">
      <c r="F5" s="105" t="s">
        <v>200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6:99" s="1" customFormat="1" ht="15.75">
      <c r="F6" s="106" t="s">
        <v>86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="1" customFormat="1" ht="15.75"/>
    <row r="8" spans="1:104" s="31" customFormat="1" ht="46.5" customHeight="1">
      <c r="A8" s="147" t="s">
        <v>38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47" t="s">
        <v>135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9"/>
      <c r="BK8" s="147" t="s">
        <v>71</v>
      </c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9"/>
    </row>
    <row r="9" spans="1:104" s="9" customFormat="1" ht="75" customHeight="1">
      <c r="A9" s="17"/>
      <c r="B9" s="140" t="s">
        <v>134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24"/>
      <c r="AO9" s="132" t="s">
        <v>126</v>
      </c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4"/>
      <c r="BK9" s="89"/>
      <c r="BL9" s="148">
        <f>'4.1'!BX21</f>
        <v>0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90"/>
    </row>
    <row r="10" spans="1:104" s="9" customFormat="1" ht="15">
      <c r="A10" s="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40"/>
      <c r="AO10" s="135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7"/>
      <c r="BK10" s="91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92"/>
    </row>
    <row r="11" spans="1:104" s="9" customFormat="1" ht="31.5" customHeight="1">
      <c r="A11" s="17"/>
      <c r="B11" s="140" t="s">
        <v>133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24"/>
      <c r="AO11" s="132" t="s">
        <v>126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4"/>
      <c r="BK11" s="89"/>
      <c r="BL11" s="148" t="s">
        <v>43</v>
      </c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90"/>
    </row>
    <row r="12" spans="1:104" s="9" customFormat="1" ht="16.5" customHeight="1">
      <c r="A12" s="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40"/>
      <c r="AO12" s="135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7"/>
      <c r="BK12" s="91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92"/>
    </row>
    <row r="13" spans="1:104" s="9" customFormat="1" ht="31.5" customHeight="1">
      <c r="A13" s="17"/>
      <c r="B13" s="140" t="s">
        <v>132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24"/>
      <c r="AO13" s="132" t="s">
        <v>126</v>
      </c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4"/>
      <c r="BK13" s="89"/>
      <c r="BL13" s="148" t="s">
        <v>43</v>
      </c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90"/>
    </row>
    <row r="14" spans="1:104" s="9" customFormat="1" ht="16.5" customHeight="1">
      <c r="A14" s="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40"/>
      <c r="AO14" s="135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7"/>
      <c r="BK14" s="91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92"/>
    </row>
    <row r="15" spans="1:104" s="9" customFormat="1" ht="75" customHeight="1">
      <c r="A15" s="17"/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24"/>
      <c r="AO15" s="132" t="s">
        <v>126</v>
      </c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4"/>
      <c r="BK15" s="89"/>
      <c r="BL15" s="148" t="s">
        <v>43</v>
      </c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90"/>
    </row>
    <row r="16" spans="1:104" s="9" customFormat="1" ht="15.75" customHeight="1">
      <c r="A16" s="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40"/>
      <c r="AO16" s="135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7"/>
      <c r="BK16" s="91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92"/>
    </row>
    <row r="17" spans="1:104" s="9" customFormat="1" ht="30" customHeight="1">
      <c r="A17" s="17"/>
      <c r="B17" s="140" t="s">
        <v>130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24"/>
      <c r="AO17" s="132" t="s">
        <v>126</v>
      </c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4"/>
      <c r="BK17" s="89"/>
      <c r="BL17" s="148">
        <f>'4.1'!BX25</f>
        <v>0</v>
      </c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90"/>
    </row>
    <row r="18" spans="1:104" s="9" customFormat="1" ht="17.25" customHeight="1">
      <c r="A18" s="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40"/>
      <c r="AO18" s="135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7"/>
      <c r="BK18" s="91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92"/>
    </row>
    <row r="19" spans="1:104" s="9" customFormat="1" ht="30" customHeight="1">
      <c r="A19" s="17"/>
      <c r="B19" s="140" t="s">
        <v>129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24"/>
      <c r="AO19" s="132" t="s">
        <v>126</v>
      </c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4"/>
      <c r="BK19" s="89"/>
      <c r="BL19" s="148">
        <f>'4.1'!BX26</f>
        <v>0</v>
      </c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90"/>
    </row>
    <row r="20" spans="1:104" s="9" customFormat="1" ht="17.25" customHeight="1">
      <c r="A20" s="1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23"/>
      <c r="AO20" s="135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7"/>
      <c r="BK20" s="93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94"/>
    </row>
    <row r="21" spans="1:104" s="9" customFormat="1" ht="30" customHeight="1">
      <c r="A21" s="17"/>
      <c r="B21" s="140" t="s">
        <v>128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24"/>
      <c r="AO21" s="132" t="s">
        <v>126</v>
      </c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4"/>
      <c r="BK21" s="89"/>
      <c r="BL21" s="148" t="s">
        <v>43</v>
      </c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90"/>
    </row>
    <row r="22" spans="1:104" s="9" customFormat="1" ht="17.25" customHeight="1">
      <c r="A22" s="1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23"/>
      <c r="AO22" s="135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7"/>
      <c r="BK22" s="93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94"/>
    </row>
    <row r="23" spans="1:104" s="9" customFormat="1" ht="48" customHeight="1">
      <c r="A23" s="30"/>
      <c r="B23" s="190" t="s">
        <v>127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27"/>
      <c r="AO23" s="249" t="s">
        <v>126</v>
      </c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4"/>
      <c r="BK23" s="47"/>
      <c r="BL23" s="266">
        <f>0.65*BL9+0.25*BL17+0.1*BL19</f>
        <v>0</v>
      </c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46"/>
    </row>
    <row r="25" spans="1:104" s="1" customFormat="1" ht="15.75">
      <c r="A25" s="105" t="s">
        <v>208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 t="s">
        <v>308</v>
      </c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</row>
    <row r="26" spans="1:104" s="3" customFormat="1" ht="13.5" customHeight="1">
      <c r="A26" s="106" t="s">
        <v>14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 t="s">
        <v>15</v>
      </c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 t="s">
        <v>16</v>
      </c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</row>
    <row r="27" ht="3" customHeight="1"/>
  </sheetData>
  <sheetProtection/>
  <mergeCells count="43">
    <mergeCell ref="BL13:CY13"/>
    <mergeCell ref="BL14:CY14"/>
    <mergeCell ref="F5:CU5"/>
    <mergeCell ref="F6:CU6"/>
    <mergeCell ref="AO11:BJ12"/>
    <mergeCell ref="BL11:CY11"/>
    <mergeCell ref="BL12:CY12"/>
    <mergeCell ref="A26:AK26"/>
    <mergeCell ref="A3:CZ3"/>
    <mergeCell ref="B9:AM10"/>
    <mergeCell ref="AO9:BJ10"/>
    <mergeCell ref="BL9:CY9"/>
    <mergeCell ref="BL10:CY10"/>
    <mergeCell ref="BK8:CZ8"/>
    <mergeCell ref="AO8:BJ8"/>
    <mergeCell ref="B13:AM14"/>
    <mergeCell ref="AO13:BJ14"/>
    <mergeCell ref="AO21:BJ22"/>
    <mergeCell ref="A25:AK25"/>
    <mergeCell ref="BL19:CY19"/>
    <mergeCell ref="B19:AM20"/>
    <mergeCell ref="AO19:BJ20"/>
    <mergeCell ref="BL20:CY20"/>
    <mergeCell ref="BL16:CY16"/>
    <mergeCell ref="AO15:BJ16"/>
    <mergeCell ref="BL21:CY21"/>
    <mergeCell ref="BL22:CY22"/>
    <mergeCell ref="AL26:BV26"/>
    <mergeCell ref="BW26:CZ26"/>
    <mergeCell ref="B23:AM23"/>
    <mergeCell ref="AO23:BJ23"/>
    <mergeCell ref="BL23:CY23"/>
    <mergeCell ref="B21:AM22"/>
    <mergeCell ref="B15:AM16"/>
    <mergeCell ref="BL18:CY18"/>
    <mergeCell ref="AL25:BV25"/>
    <mergeCell ref="BW25:CZ25"/>
    <mergeCell ref="BL17:CY17"/>
    <mergeCell ref="A8:AN8"/>
    <mergeCell ref="B11:AM12"/>
    <mergeCell ref="BL15:CY15"/>
    <mergeCell ref="B17:AM18"/>
    <mergeCell ref="AO17:BJ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6"/>
  <sheetViews>
    <sheetView zoomScale="115" zoomScaleNormal="115" zoomScaleSheetLayoutView="100" zoomScalePageLayoutView="115" workbookViewId="0" topLeftCell="A3">
      <selection activeCell="EB14" sqref="EB14:EI14"/>
    </sheetView>
  </sheetViews>
  <sheetFormatPr defaultColWidth="0" defaultRowHeight="12.75"/>
  <cols>
    <col min="1" max="11" width="0.875" style="8" customWidth="1"/>
    <col min="12" max="12" width="11.125" style="8" customWidth="1"/>
    <col min="13" max="37" width="0.875" style="8" customWidth="1"/>
    <col min="38" max="38" width="9.75390625" style="8" customWidth="1"/>
    <col min="39" max="42" width="0.875" style="8" customWidth="1"/>
    <col min="43" max="43" width="9.875" style="8" customWidth="1"/>
    <col min="44" max="136" width="0.875" style="8" customWidth="1"/>
    <col min="137" max="137" width="2.625" style="8" customWidth="1"/>
    <col min="138" max="138" width="3.00390625" style="8" customWidth="1"/>
    <col min="139" max="139" width="3.125" style="8" customWidth="1"/>
    <col min="140" max="154" width="0.875" style="8" customWidth="1"/>
    <col min="155" max="155" width="1.875" style="8" customWidth="1"/>
    <col min="156" max="169" width="0.875" style="8" customWidth="1"/>
    <col min="170" max="170" width="0.12890625" style="8" customWidth="1"/>
    <col min="171" max="16384" width="0.875" style="8" hidden="1" customWidth="1"/>
  </cols>
  <sheetData>
    <row r="1" spans="1:167" s="1" customFormat="1" ht="8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FK1" s="2"/>
    </row>
    <row r="2" spans="1:24" s="1" customFormat="1" ht="9" customHeight="1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67" s="1" customFormat="1" ht="29.25" customHeight="1">
      <c r="A3" s="125" t="s">
        <v>184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</row>
    <row r="4" spans="1:167" s="1" customFormat="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CC4" s="2" t="s">
        <v>183</v>
      </c>
      <c r="CD4" s="233" t="s">
        <v>314</v>
      </c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1" t="s">
        <v>18</v>
      </c>
      <c r="CP4" s="22"/>
      <c r="CQ4" s="22"/>
      <c r="CR4" s="22"/>
      <c r="CS4" s="22"/>
      <c r="CT4" s="22"/>
      <c r="CU4" s="22"/>
      <c r="CV4" s="22"/>
      <c r="CW4" s="22"/>
      <c r="CX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24" s="1" customFormat="1" ht="5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126" s="1" customFormat="1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P6" s="194" t="s">
        <v>200</v>
      </c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</row>
    <row r="7" spans="1:12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P7" s="106" t="s">
        <v>20</v>
      </c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</row>
    <row r="8" spans="1:103" s="1" customFormat="1" ht="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67" s="6" customFormat="1" ht="15" customHeight="1">
      <c r="A9" s="294" t="s">
        <v>182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6"/>
      <c r="BE9" s="294" t="s">
        <v>181</v>
      </c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6"/>
      <c r="EJ9" s="288" t="s">
        <v>180</v>
      </c>
      <c r="EK9" s="289"/>
      <c r="EL9" s="289"/>
      <c r="EM9" s="289"/>
      <c r="EN9" s="289"/>
      <c r="EO9" s="290"/>
      <c r="EP9" s="270" t="s">
        <v>179</v>
      </c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2"/>
      <c r="FF9" s="276" t="s">
        <v>178</v>
      </c>
      <c r="FG9" s="277"/>
      <c r="FH9" s="277"/>
      <c r="FI9" s="277"/>
      <c r="FJ9" s="277"/>
      <c r="FK9" s="278"/>
    </row>
    <row r="10" spans="1:167" s="6" customFormat="1" ht="69" customHeight="1">
      <c r="A10" s="288" t="s">
        <v>177</v>
      </c>
      <c r="B10" s="289"/>
      <c r="C10" s="289"/>
      <c r="D10" s="289"/>
      <c r="E10" s="289"/>
      <c r="F10" s="290"/>
      <c r="G10" s="288" t="s">
        <v>176</v>
      </c>
      <c r="H10" s="289"/>
      <c r="I10" s="289"/>
      <c r="J10" s="289"/>
      <c r="K10" s="289"/>
      <c r="L10" s="290"/>
      <c r="M10" s="288" t="s">
        <v>175</v>
      </c>
      <c r="N10" s="289"/>
      <c r="O10" s="289"/>
      <c r="P10" s="289"/>
      <c r="Q10" s="289"/>
      <c r="R10" s="290"/>
      <c r="S10" s="288" t="s">
        <v>174</v>
      </c>
      <c r="T10" s="289"/>
      <c r="U10" s="289"/>
      <c r="V10" s="289"/>
      <c r="W10" s="289"/>
      <c r="X10" s="289"/>
      <c r="Y10" s="289"/>
      <c r="Z10" s="290"/>
      <c r="AA10" s="288" t="s">
        <v>173</v>
      </c>
      <c r="AB10" s="289"/>
      <c r="AC10" s="289"/>
      <c r="AD10" s="289"/>
      <c r="AE10" s="289"/>
      <c r="AF10" s="290"/>
      <c r="AG10" s="288" t="s">
        <v>172</v>
      </c>
      <c r="AH10" s="289"/>
      <c r="AI10" s="289"/>
      <c r="AJ10" s="289"/>
      <c r="AK10" s="289"/>
      <c r="AL10" s="290"/>
      <c r="AM10" s="288" t="s">
        <v>171</v>
      </c>
      <c r="AN10" s="289"/>
      <c r="AO10" s="289"/>
      <c r="AP10" s="289"/>
      <c r="AQ10" s="289"/>
      <c r="AR10" s="290"/>
      <c r="AS10" s="288" t="s">
        <v>170</v>
      </c>
      <c r="AT10" s="289"/>
      <c r="AU10" s="289"/>
      <c r="AV10" s="289"/>
      <c r="AW10" s="289"/>
      <c r="AX10" s="290"/>
      <c r="AY10" s="288" t="s">
        <v>169</v>
      </c>
      <c r="AZ10" s="289"/>
      <c r="BA10" s="289"/>
      <c r="BB10" s="289"/>
      <c r="BC10" s="289"/>
      <c r="BD10" s="290"/>
      <c r="BE10" s="288" t="s">
        <v>168</v>
      </c>
      <c r="BF10" s="289"/>
      <c r="BG10" s="289"/>
      <c r="BH10" s="289"/>
      <c r="BI10" s="289"/>
      <c r="BJ10" s="289"/>
      <c r="BK10" s="290"/>
      <c r="BL10" s="288" t="s">
        <v>167</v>
      </c>
      <c r="BM10" s="289"/>
      <c r="BN10" s="289"/>
      <c r="BO10" s="289"/>
      <c r="BP10" s="289"/>
      <c r="BQ10" s="289"/>
      <c r="BR10" s="290"/>
      <c r="BS10" s="288" t="s">
        <v>166</v>
      </c>
      <c r="BT10" s="289"/>
      <c r="BU10" s="289"/>
      <c r="BV10" s="289"/>
      <c r="BW10" s="289"/>
      <c r="BX10" s="289"/>
      <c r="BY10" s="290"/>
      <c r="BZ10" s="303" t="s">
        <v>165</v>
      </c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5"/>
      <c r="EB10" s="288" t="s">
        <v>164</v>
      </c>
      <c r="EC10" s="289"/>
      <c r="ED10" s="289"/>
      <c r="EE10" s="289"/>
      <c r="EF10" s="289"/>
      <c r="EG10" s="289"/>
      <c r="EH10" s="289"/>
      <c r="EI10" s="290"/>
      <c r="EJ10" s="285"/>
      <c r="EK10" s="286"/>
      <c r="EL10" s="286"/>
      <c r="EM10" s="286"/>
      <c r="EN10" s="286"/>
      <c r="EO10" s="287"/>
      <c r="EP10" s="273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5"/>
      <c r="FF10" s="279"/>
      <c r="FG10" s="280"/>
      <c r="FH10" s="280"/>
      <c r="FI10" s="280"/>
      <c r="FJ10" s="280"/>
      <c r="FK10" s="281"/>
    </row>
    <row r="11" spans="1:167" s="6" customFormat="1" ht="73.5" customHeight="1">
      <c r="A11" s="285"/>
      <c r="B11" s="286"/>
      <c r="C11" s="286"/>
      <c r="D11" s="286"/>
      <c r="E11" s="286"/>
      <c r="F11" s="287"/>
      <c r="G11" s="285"/>
      <c r="H11" s="286"/>
      <c r="I11" s="286"/>
      <c r="J11" s="286"/>
      <c r="K11" s="286"/>
      <c r="L11" s="287"/>
      <c r="M11" s="285"/>
      <c r="N11" s="286"/>
      <c r="O11" s="286"/>
      <c r="P11" s="286"/>
      <c r="Q11" s="286"/>
      <c r="R11" s="287"/>
      <c r="S11" s="285"/>
      <c r="T11" s="286"/>
      <c r="U11" s="286"/>
      <c r="V11" s="286"/>
      <c r="W11" s="286"/>
      <c r="X11" s="286"/>
      <c r="Y11" s="286"/>
      <c r="Z11" s="287"/>
      <c r="AA11" s="285"/>
      <c r="AB11" s="286"/>
      <c r="AC11" s="286"/>
      <c r="AD11" s="286"/>
      <c r="AE11" s="286"/>
      <c r="AF11" s="287"/>
      <c r="AG11" s="285"/>
      <c r="AH11" s="286"/>
      <c r="AI11" s="286"/>
      <c r="AJ11" s="286"/>
      <c r="AK11" s="286"/>
      <c r="AL11" s="287"/>
      <c r="AM11" s="285"/>
      <c r="AN11" s="286"/>
      <c r="AO11" s="286"/>
      <c r="AP11" s="286"/>
      <c r="AQ11" s="286"/>
      <c r="AR11" s="287"/>
      <c r="AS11" s="285"/>
      <c r="AT11" s="286"/>
      <c r="AU11" s="286"/>
      <c r="AV11" s="286"/>
      <c r="AW11" s="286"/>
      <c r="AX11" s="287"/>
      <c r="AY11" s="285"/>
      <c r="AZ11" s="286"/>
      <c r="BA11" s="286"/>
      <c r="BB11" s="286"/>
      <c r="BC11" s="286"/>
      <c r="BD11" s="287"/>
      <c r="BE11" s="285"/>
      <c r="BF11" s="286"/>
      <c r="BG11" s="286"/>
      <c r="BH11" s="286"/>
      <c r="BI11" s="286"/>
      <c r="BJ11" s="286"/>
      <c r="BK11" s="287"/>
      <c r="BL11" s="285"/>
      <c r="BM11" s="286"/>
      <c r="BN11" s="286"/>
      <c r="BO11" s="286"/>
      <c r="BP11" s="286"/>
      <c r="BQ11" s="286"/>
      <c r="BR11" s="287"/>
      <c r="BS11" s="285"/>
      <c r="BT11" s="286"/>
      <c r="BU11" s="286"/>
      <c r="BV11" s="286"/>
      <c r="BW11" s="286"/>
      <c r="BX11" s="286"/>
      <c r="BY11" s="287"/>
      <c r="BZ11" s="285" t="s">
        <v>163</v>
      </c>
      <c r="CA11" s="286"/>
      <c r="CB11" s="286"/>
      <c r="CC11" s="286"/>
      <c r="CD11" s="286"/>
      <c r="CE11" s="287"/>
      <c r="CF11" s="303" t="s">
        <v>162</v>
      </c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5"/>
      <c r="CX11" s="303" t="s">
        <v>161</v>
      </c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5"/>
      <c r="DV11" s="285" t="s">
        <v>160</v>
      </c>
      <c r="DW11" s="286"/>
      <c r="DX11" s="286"/>
      <c r="DY11" s="286"/>
      <c r="DZ11" s="286"/>
      <c r="EA11" s="287"/>
      <c r="EB11" s="285"/>
      <c r="EC11" s="286"/>
      <c r="ED11" s="286"/>
      <c r="EE11" s="286"/>
      <c r="EF11" s="286"/>
      <c r="EG11" s="286"/>
      <c r="EH11" s="286"/>
      <c r="EI11" s="287"/>
      <c r="EJ11" s="285"/>
      <c r="EK11" s="286"/>
      <c r="EL11" s="286"/>
      <c r="EM11" s="286"/>
      <c r="EN11" s="286"/>
      <c r="EO11" s="287"/>
      <c r="EP11" s="288" t="s">
        <v>159</v>
      </c>
      <c r="EQ11" s="289"/>
      <c r="ER11" s="289"/>
      <c r="ES11" s="289"/>
      <c r="ET11" s="289"/>
      <c r="EU11" s="290"/>
      <c r="EV11" s="285" t="s">
        <v>158</v>
      </c>
      <c r="EW11" s="286"/>
      <c r="EX11" s="286"/>
      <c r="EY11" s="286"/>
      <c r="EZ11" s="287"/>
      <c r="FA11" s="285" t="s">
        <v>157</v>
      </c>
      <c r="FB11" s="286"/>
      <c r="FC11" s="286"/>
      <c r="FD11" s="286"/>
      <c r="FE11" s="287"/>
      <c r="FF11" s="279"/>
      <c r="FG11" s="280"/>
      <c r="FH11" s="280"/>
      <c r="FI11" s="280"/>
      <c r="FJ11" s="280"/>
      <c r="FK11" s="281"/>
    </row>
    <row r="12" spans="1:167" s="6" customFormat="1" ht="142.5" customHeight="1">
      <c r="A12" s="285"/>
      <c r="B12" s="286"/>
      <c r="C12" s="286"/>
      <c r="D12" s="286"/>
      <c r="E12" s="286"/>
      <c r="F12" s="287"/>
      <c r="G12" s="285"/>
      <c r="H12" s="286"/>
      <c r="I12" s="286"/>
      <c r="J12" s="286"/>
      <c r="K12" s="286"/>
      <c r="L12" s="287"/>
      <c r="M12" s="285"/>
      <c r="N12" s="286"/>
      <c r="O12" s="286"/>
      <c r="P12" s="286"/>
      <c r="Q12" s="286"/>
      <c r="R12" s="287"/>
      <c r="S12" s="285"/>
      <c r="T12" s="286"/>
      <c r="U12" s="286"/>
      <c r="V12" s="286"/>
      <c r="W12" s="286"/>
      <c r="X12" s="286"/>
      <c r="Y12" s="286"/>
      <c r="Z12" s="287"/>
      <c r="AA12" s="285"/>
      <c r="AB12" s="286"/>
      <c r="AC12" s="286"/>
      <c r="AD12" s="286"/>
      <c r="AE12" s="286"/>
      <c r="AF12" s="287"/>
      <c r="AG12" s="285"/>
      <c r="AH12" s="286"/>
      <c r="AI12" s="286"/>
      <c r="AJ12" s="286"/>
      <c r="AK12" s="286"/>
      <c r="AL12" s="287"/>
      <c r="AM12" s="285"/>
      <c r="AN12" s="286"/>
      <c r="AO12" s="286"/>
      <c r="AP12" s="286"/>
      <c r="AQ12" s="286"/>
      <c r="AR12" s="287"/>
      <c r="AS12" s="285"/>
      <c r="AT12" s="286"/>
      <c r="AU12" s="286"/>
      <c r="AV12" s="286"/>
      <c r="AW12" s="286"/>
      <c r="AX12" s="287"/>
      <c r="AY12" s="285"/>
      <c r="AZ12" s="286"/>
      <c r="BA12" s="286"/>
      <c r="BB12" s="286"/>
      <c r="BC12" s="286"/>
      <c r="BD12" s="287"/>
      <c r="BE12" s="285"/>
      <c r="BF12" s="286"/>
      <c r="BG12" s="286"/>
      <c r="BH12" s="286"/>
      <c r="BI12" s="286"/>
      <c r="BJ12" s="286"/>
      <c r="BK12" s="287"/>
      <c r="BL12" s="285"/>
      <c r="BM12" s="286"/>
      <c r="BN12" s="286"/>
      <c r="BO12" s="286"/>
      <c r="BP12" s="286"/>
      <c r="BQ12" s="286"/>
      <c r="BR12" s="287"/>
      <c r="BS12" s="285"/>
      <c r="BT12" s="286"/>
      <c r="BU12" s="286"/>
      <c r="BV12" s="286"/>
      <c r="BW12" s="286"/>
      <c r="BX12" s="286"/>
      <c r="BY12" s="287"/>
      <c r="BZ12" s="285"/>
      <c r="CA12" s="286"/>
      <c r="CB12" s="286"/>
      <c r="CC12" s="286"/>
      <c r="CD12" s="286"/>
      <c r="CE12" s="287"/>
      <c r="CF12" s="276" t="s">
        <v>156</v>
      </c>
      <c r="CG12" s="277"/>
      <c r="CH12" s="277"/>
      <c r="CI12" s="277"/>
      <c r="CJ12" s="277"/>
      <c r="CK12" s="278"/>
      <c r="CL12" s="276" t="s">
        <v>155</v>
      </c>
      <c r="CM12" s="277"/>
      <c r="CN12" s="277"/>
      <c r="CO12" s="277"/>
      <c r="CP12" s="277"/>
      <c r="CQ12" s="278"/>
      <c r="CR12" s="276" t="s">
        <v>154</v>
      </c>
      <c r="CS12" s="277"/>
      <c r="CT12" s="277"/>
      <c r="CU12" s="277"/>
      <c r="CV12" s="277"/>
      <c r="CW12" s="278"/>
      <c r="CX12" s="276" t="s">
        <v>153</v>
      </c>
      <c r="CY12" s="277"/>
      <c r="CZ12" s="277"/>
      <c r="DA12" s="277"/>
      <c r="DB12" s="277"/>
      <c r="DC12" s="278"/>
      <c r="DD12" s="276" t="s">
        <v>152</v>
      </c>
      <c r="DE12" s="277"/>
      <c r="DF12" s="277"/>
      <c r="DG12" s="277"/>
      <c r="DH12" s="277"/>
      <c r="DI12" s="278"/>
      <c r="DJ12" s="276" t="s">
        <v>151</v>
      </c>
      <c r="DK12" s="277"/>
      <c r="DL12" s="277"/>
      <c r="DM12" s="277"/>
      <c r="DN12" s="277"/>
      <c r="DO12" s="278"/>
      <c r="DP12" s="276" t="s">
        <v>150</v>
      </c>
      <c r="DQ12" s="277"/>
      <c r="DR12" s="277"/>
      <c r="DS12" s="277"/>
      <c r="DT12" s="277"/>
      <c r="DU12" s="278"/>
      <c r="DV12" s="285"/>
      <c r="DW12" s="286"/>
      <c r="DX12" s="286"/>
      <c r="DY12" s="286"/>
      <c r="DZ12" s="286"/>
      <c r="EA12" s="287"/>
      <c r="EB12" s="285"/>
      <c r="EC12" s="286"/>
      <c r="ED12" s="286"/>
      <c r="EE12" s="286"/>
      <c r="EF12" s="286"/>
      <c r="EG12" s="286"/>
      <c r="EH12" s="286"/>
      <c r="EI12" s="287"/>
      <c r="EJ12" s="291"/>
      <c r="EK12" s="292"/>
      <c r="EL12" s="292"/>
      <c r="EM12" s="292"/>
      <c r="EN12" s="292"/>
      <c r="EO12" s="293"/>
      <c r="EP12" s="291"/>
      <c r="EQ12" s="292"/>
      <c r="ER12" s="292"/>
      <c r="ES12" s="292"/>
      <c r="ET12" s="292"/>
      <c r="EU12" s="293"/>
      <c r="EV12" s="285"/>
      <c r="EW12" s="286"/>
      <c r="EX12" s="286"/>
      <c r="EY12" s="286"/>
      <c r="EZ12" s="287"/>
      <c r="FA12" s="285"/>
      <c r="FB12" s="286"/>
      <c r="FC12" s="286"/>
      <c r="FD12" s="286"/>
      <c r="FE12" s="287"/>
      <c r="FF12" s="282"/>
      <c r="FG12" s="283"/>
      <c r="FH12" s="283"/>
      <c r="FI12" s="283"/>
      <c r="FJ12" s="283"/>
      <c r="FK12" s="284"/>
    </row>
    <row r="13" spans="1:167" s="6" customFormat="1" ht="11.25" customHeight="1">
      <c r="A13" s="302">
        <v>1</v>
      </c>
      <c r="B13" s="302"/>
      <c r="C13" s="302"/>
      <c r="D13" s="302"/>
      <c r="E13" s="302"/>
      <c r="F13" s="302"/>
      <c r="G13" s="302">
        <v>2</v>
      </c>
      <c r="H13" s="302"/>
      <c r="I13" s="302"/>
      <c r="J13" s="302"/>
      <c r="K13" s="302"/>
      <c r="L13" s="302"/>
      <c r="M13" s="302">
        <v>3</v>
      </c>
      <c r="N13" s="302"/>
      <c r="O13" s="302"/>
      <c r="P13" s="302"/>
      <c r="Q13" s="302"/>
      <c r="R13" s="302"/>
      <c r="S13" s="302">
        <v>4</v>
      </c>
      <c r="T13" s="302"/>
      <c r="U13" s="302"/>
      <c r="V13" s="302"/>
      <c r="W13" s="302"/>
      <c r="X13" s="302"/>
      <c r="Y13" s="302"/>
      <c r="Z13" s="302"/>
      <c r="AA13" s="302">
        <v>5</v>
      </c>
      <c r="AB13" s="302"/>
      <c r="AC13" s="302"/>
      <c r="AD13" s="302"/>
      <c r="AE13" s="302"/>
      <c r="AF13" s="302"/>
      <c r="AG13" s="302">
        <v>6</v>
      </c>
      <c r="AH13" s="302"/>
      <c r="AI13" s="302"/>
      <c r="AJ13" s="302"/>
      <c r="AK13" s="302"/>
      <c r="AL13" s="302"/>
      <c r="AM13" s="302">
        <v>7</v>
      </c>
      <c r="AN13" s="302"/>
      <c r="AO13" s="302"/>
      <c r="AP13" s="302"/>
      <c r="AQ13" s="302"/>
      <c r="AR13" s="302"/>
      <c r="AS13" s="302">
        <v>8</v>
      </c>
      <c r="AT13" s="302"/>
      <c r="AU13" s="302"/>
      <c r="AV13" s="302"/>
      <c r="AW13" s="302"/>
      <c r="AX13" s="302"/>
      <c r="AY13" s="302">
        <v>9</v>
      </c>
      <c r="AZ13" s="302"/>
      <c r="BA13" s="302"/>
      <c r="BB13" s="302"/>
      <c r="BC13" s="302"/>
      <c r="BD13" s="302"/>
      <c r="BE13" s="302">
        <v>10</v>
      </c>
      <c r="BF13" s="302"/>
      <c r="BG13" s="302"/>
      <c r="BH13" s="302"/>
      <c r="BI13" s="302"/>
      <c r="BJ13" s="302"/>
      <c r="BK13" s="302"/>
      <c r="BL13" s="302">
        <v>11</v>
      </c>
      <c r="BM13" s="302"/>
      <c r="BN13" s="302"/>
      <c r="BO13" s="302"/>
      <c r="BP13" s="302"/>
      <c r="BQ13" s="302"/>
      <c r="BR13" s="302"/>
      <c r="BS13" s="302">
        <v>12</v>
      </c>
      <c r="BT13" s="302"/>
      <c r="BU13" s="302"/>
      <c r="BV13" s="302"/>
      <c r="BW13" s="302"/>
      <c r="BX13" s="302"/>
      <c r="BY13" s="302"/>
      <c r="BZ13" s="302">
        <v>13</v>
      </c>
      <c r="CA13" s="302"/>
      <c r="CB13" s="302"/>
      <c r="CC13" s="302"/>
      <c r="CD13" s="302"/>
      <c r="CE13" s="302"/>
      <c r="CF13" s="302">
        <v>14</v>
      </c>
      <c r="CG13" s="302"/>
      <c r="CH13" s="302"/>
      <c r="CI13" s="302"/>
      <c r="CJ13" s="302"/>
      <c r="CK13" s="302"/>
      <c r="CL13" s="302">
        <v>15</v>
      </c>
      <c r="CM13" s="302"/>
      <c r="CN13" s="302"/>
      <c r="CO13" s="302"/>
      <c r="CP13" s="302"/>
      <c r="CQ13" s="302"/>
      <c r="CR13" s="302">
        <v>16</v>
      </c>
      <c r="CS13" s="302"/>
      <c r="CT13" s="302"/>
      <c r="CU13" s="302"/>
      <c r="CV13" s="302"/>
      <c r="CW13" s="302"/>
      <c r="CX13" s="302">
        <v>17</v>
      </c>
      <c r="CY13" s="302"/>
      <c r="CZ13" s="302"/>
      <c r="DA13" s="302"/>
      <c r="DB13" s="302"/>
      <c r="DC13" s="302"/>
      <c r="DD13" s="302">
        <v>18</v>
      </c>
      <c r="DE13" s="302"/>
      <c r="DF13" s="302"/>
      <c r="DG13" s="302"/>
      <c r="DH13" s="302"/>
      <c r="DI13" s="302"/>
      <c r="DJ13" s="302">
        <v>19</v>
      </c>
      <c r="DK13" s="302"/>
      <c r="DL13" s="302"/>
      <c r="DM13" s="302"/>
      <c r="DN13" s="302"/>
      <c r="DO13" s="302"/>
      <c r="DP13" s="302">
        <v>20</v>
      </c>
      <c r="DQ13" s="302"/>
      <c r="DR13" s="302"/>
      <c r="DS13" s="302"/>
      <c r="DT13" s="302"/>
      <c r="DU13" s="302"/>
      <c r="DV13" s="302">
        <v>21</v>
      </c>
      <c r="DW13" s="302"/>
      <c r="DX13" s="302"/>
      <c r="DY13" s="302"/>
      <c r="DZ13" s="302"/>
      <c r="EA13" s="302"/>
      <c r="EB13" s="302">
        <v>22</v>
      </c>
      <c r="EC13" s="302"/>
      <c r="ED13" s="302"/>
      <c r="EE13" s="302"/>
      <c r="EF13" s="302"/>
      <c r="EG13" s="302"/>
      <c r="EH13" s="302"/>
      <c r="EI13" s="302"/>
      <c r="EJ13" s="302">
        <v>23</v>
      </c>
      <c r="EK13" s="302"/>
      <c r="EL13" s="302"/>
      <c r="EM13" s="302"/>
      <c r="EN13" s="302"/>
      <c r="EO13" s="302"/>
      <c r="EP13" s="302">
        <v>24</v>
      </c>
      <c r="EQ13" s="302"/>
      <c r="ER13" s="302"/>
      <c r="ES13" s="302"/>
      <c r="ET13" s="302"/>
      <c r="EU13" s="302"/>
      <c r="EV13" s="302">
        <v>25</v>
      </c>
      <c r="EW13" s="302"/>
      <c r="EX13" s="302"/>
      <c r="EY13" s="302"/>
      <c r="EZ13" s="302"/>
      <c r="FA13" s="302">
        <v>26</v>
      </c>
      <c r="FB13" s="302"/>
      <c r="FC13" s="302"/>
      <c r="FD13" s="302"/>
      <c r="FE13" s="302"/>
      <c r="FF13" s="302">
        <v>27</v>
      </c>
      <c r="FG13" s="302"/>
      <c r="FH13" s="302"/>
      <c r="FI13" s="302"/>
      <c r="FJ13" s="302"/>
      <c r="FK13" s="302"/>
    </row>
    <row r="14" spans="1:167" s="43" customFormat="1" ht="12" customHeight="1">
      <c r="A14" s="325" t="s">
        <v>0</v>
      </c>
      <c r="B14" s="325"/>
      <c r="C14" s="325"/>
      <c r="D14" s="325"/>
      <c r="E14" s="325"/>
      <c r="F14" s="325"/>
      <c r="G14" s="311" t="s">
        <v>200</v>
      </c>
      <c r="H14" s="312"/>
      <c r="I14" s="312"/>
      <c r="J14" s="312"/>
      <c r="K14" s="312"/>
      <c r="L14" s="313"/>
      <c r="M14" s="314" t="s">
        <v>201</v>
      </c>
      <c r="N14" s="314"/>
      <c r="O14" s="314"/>
      <c r="P14" s="314"/>
      <c r="Q14" s="314"/>
      <c r="R14" s="314"/>
      <c r="S14" s="311" t="s">
        <v>315</v>
      </c>
      <c r="T14" s="312"/>
      <c r="U14" s="312"/>
      <c r="V14" s="312"/>
      <c r="W14" s="312"/>
      <c r="X14" s="312"/>
      <c r="Y14" s="312"/>
      <c r="Z14" s="313"/>
      <c r="AA14" s="314">
        <v>0.4</v>
      </c>
      <c r="AB14" s="314"/>
      <c r="AC14" s="314"/>
      <c r="AD14" s="314"/>
      <c r="AE14" s="314"/>
      <c r="AF14" s="314"/>
      <c r="AG14" s="308" t="s">
        <v>317</v>
      </c>
      <c r="AH14" s="309"/>
      <c r="AI14" s="309"/>
      <c r="AJ14" s="309"/>
      <c r="AK14" s="309"/>
      <c r="AL14" s="310"/>
      <c r="AM14" s="308" t="s">
        <v>326</v>
      </c>
      <c r="AN14" s="309"/>
      <c r="AO14" s="309"/>
      <c r="AP14" s="309"/>
      <c r="AQ14" s="309"/>
      <c r="AR14" s="310"/>
      <c r="AS14" s="315" t="s">
        <v>146</v>
      </c>
      <c r="AT14" s="315"/>
      <c r="AU14" s="315"/>
      <c r="AV14" s="315"/>
      <c r="AW14" s="315"/>
      <c r="AX14" s="315"/>
      <c r="AY14" s="306">
        <v>1.5</v>
      </c>
      <c r="AZ14" s="306"/>
      <c r="BA14" s="306"/>
      <c r="BB14" s="306"/>
      <c r="BC14" s="306"/>
      <c r="BD14" s="306"/>
      <c r="BE14" s="307" t="s">
        <v>321</v>
      </c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6">
        <v>5</v>
      </c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>
        <v>5</v>
      </c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>
        <v>5</v>
      </c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>
        <v>478</v>
      </c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  <c r="EN14" s="306"/>
      <c r="EO14" s="306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06">
        <v>1</v>
      </c>
      <c r="FG14" s="306"/>
      <c r="FH14" s="306"/>
      <c r="FI14" s="306"/>
      <c r="FJ14" s="306"/>
      <c r="FK14" s="306"/>
    </row>
    <row r="15" spans="1:167" s="43" customFormat="1" ht="12">
      <c r="A15" s="325" t="s">
        <v>1</v>
      </c>
      <c r="B15" s="325"/>
      <c r="C15" s="325"/>
      <c r="D15" s="325"/>
      <c r="E15" s="325"/>
      <c r="F15" s="325"/>
      <c r="G15" s="311" t="s">
        <v>200</v>
      </c>
      <c r="H15" s="312"/>
      <c r="I15" s="312"/>
      <c r="J15" s="312"/>
      <c r="K15" s="312"/>
      <c r="L15" s="313"/>
      <c r="M15" s="314" t="s">
        <v>203</v>
      </c>
      <c r="N15" s="314"/>
      <c r="O15" s="314"/>
      <c r="P15" s="314"/>
      <c r="Q15" s="314"/>
      <c r="R15" s="314"/>
      <c r="S15" s="311" t="s">
        <v>316</v>
      </c>
      <c r="T15" s="312"/>
      <c r="U15" s="312"/>
      <c r="V15" s="312"/>
      <c r="W15" s="312"/>
      <c r="X15" s="312"/>
      <c r="Y15" s="312"/>
      <c r="Z15" s="313"/>
      <c r="AA15" s="314">
        <v>0.4</v>
      </c>
      <c r="AB15" s="314"/>
      <c r="AC15" s="314"/>
      <c r="AD15" s="314"/>
      <c r="AE15" s="314"/>
      <c r="AF15" s="314"/>
      <c r="AG15" s="308" t="s">
        <v>318</v>
      </c>
      <c r="AH15" s="309"/>
      <c r="AI15" s="309"/>
      <c r="AJ15" s="309"/>
      <c r="AK15" s="309"/>
      <c r="AL15" s="310"/>
      <c r="AM15" s="308" t="s">
        <v>319</v>
      </c>
      <c r="AN15" s="309"/>
      <c r="AO15" s="309"/>
      <c r="AP15" s="309"/>
      <c r="AQ15" s="309"/>
      <c r="AR15" s="310"/>
      <c r="AS15" s="315" t="s">
        <v>141</v>
      </c>
      <c r="AT15" s="315"/>
      <c r="AU15" s="315"/>
      <c r="AV15" s="315"/>
      <c r="AW15" s="315"/>
      <c r="AX15" s="315"/>
      <c r="AY15" s="306">
        <v>0.67</v>
      </c>
      <c r="AZ15" s="306"/>
      <c r="BA15" s="306"/>
      <c r="BB15" s="306"/>
      <c r="BC15" s="306"/>
      <c r="BD15" s="306"/>
      <c r="BE15" s="307" t="s">
        <v>320</v>
      </c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6">
        <v>1</v>
      </c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>
        <v>1</v>
      </c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>
        <v>1</v>
      </c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>
        <v>24</v>
      </c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18"/>
      <c r="EQ15" s="318"/>
      <c r="ER15" s="318"/>
      <c r="ES15" s="318"/>
      <c r="ET15" s="318"/>
      <c r="EU15" s="318"/>
      <c r="EV15" s="318" t="s">
        <v>322</v>
      </c>
      <c r="EW15" s="318"/>
      <c r="EX15" s="318"/>
      <c r="EY15" s="318"/>
      <c r="EZ15" s="318"/>
      <c r="FA15" s="318" t="s">
        <v>323</v>
      </c>
      <c r="FB15" s="318"/>
      <c r="FC15" s="318"/>
      <c r="FD15" s="318"/>
      <c r="FE15" s="318"/>
      <c r="FF15" s="306">
        <v>1</v>
      </c>
      <c r="FG15" s="306"/>
      <c r="FH15" s="306"/>
      <c r="FI15" s="306"/>
      <c r="FJ15" s="306"/>
      <c r="FK15" s="306"/>
    </row>
    <row r="16" spans="1:167" s="43" customFormat="1" ht="27" customHeight="1">
      <c r="A16" s="44"/>
      <c r="B16" s="319" t="s">
        <v>149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20"/>
      <c r="AS16" s="301" t="s">
        <v>148</v>
      </c>
      <c r="AT16" s="301"/>
      <c r="AU16" s="301"/>
      <c r="AV16" s="301"/>
      <c r="AW16" s="301"/>
      <c r="AX16" s="301"/>
      <c r="AY16" s="317">
        <f>SUM(AY17:BD20)</f>
        <v>2.17</v>
      </c>
      <c r="AZ16" s="317"/>
      <c r="BA16" s="317"/>
      <c r="BB16" s="317"/>
      <c r="BC16" s="317"/>
      <c r="BD16" s="317"/>
      <c r="BE16" s="316" t="s">
        <v>138</v>
      </c>
      <c r="BF16" s="316"/>
      <c r="BG16" s="316"/>
      <c r="BH16" s="316"/>
      <c r="BI16" s="316"/>
      <c r="BJ16" s="316"/>
      <c r="BK16" s="316"/>
      <c r="BL16" s="316" t="s">
        <v>138</v>
      </c>
      <c r="BM16" s="316"/>
      <c r="BN16" s="316"/>
      <c r="BO16" s="316"/>
      <c r="BP16" s="316"/>
      <c r="BQ16" s="316"/>
      <c r="BR16" s="316"/>
      <c r="BS16" s="316" t="s">
        <v>138</v>
      </c>
      <c r="BT16" s="316"/>
      <c r="BU16" s="316"/>
      <c r="BV16" s="316"/>
      <c r="BW16" s="316"/>
      <c r="BX16" s="316"/>
      <c r="BY16" s="316"/>
      <c r="BZ16" s="322">
        <v>6</v>
      </c>
      <c r="CA16" s="323"/>
      <c r="CB16" s="323"/>
      <c r="CC16" s="323"/>
      <c r="CD16" s="323"/>
      <c r="CE16" s="324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22">
        <v>6</v>
      </c>
      <c r="CS16" s="323"/>
      <c r="CT16" s="323"/>
      <c r="CU16" s="323"/>
      <c r="CV16" s="323"/>
      <c r="CW16" s="324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22">
        <v>6</v>
      </c>
      <c r="DQ16" s="323"/>
      <c r="DR16" s="323"/>
      <c r="DS16" s="323"/>
      <c r="DT16" s="323"/>
      <c r="DU16" s="324"/>
      <c r="DV16" s="317"/>
      <c r="DW16" s="317"/>
      <c r="DX16" s="317"/>
      <c r="DY16" s="317"/>
      <c r="DZ16" s="317"/>
      <c r="EA16" s="317"/>
      <c r="EB16" s="317">
        <f>EB14+EB15</f>
        <v>502</v>
      </c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21" t="s">
        <v>138</v>
      </c>
      <c r="EQ16" s="321"/>
      <c r="ER16" s="321"/>
      <c r="ES16" s="321"/>
      <c r="ET16" s="321"/>
      <c r="EU16" s="321"/>
      <c r="EV16" s="321" t="s">
        <v>138</v>
      </c>
      <c r="EW16" s="321"/>
      <c r="EX16" s="321"/>
      <c r="EY16" s="321"/>
      <c r="EZ16" s="321"/>
      <c r="FA16" s="321" t="s">
        <v>138</v>
      </c>
      <c r="FB16" s="321"/>
      <c r="FC16" s="321"/>
      <c r="FD16" s="321"/>
      <c r="FE16" s="321"/>
      <c r="FF16" s="316">
        <v>1</v>
      </c>
      <c r="FG16" s="316"/>
      <c r="FH16" s="316"/>
      <c r="FI16" s="316"/>
      <c r="FJ16" s="316"/>
      <c r="FK16" s="316"/>
    </row>
    <row r="17" spans="1:167" s="43" customFormat="1" ht="23.25" customHeight="1">
      <c r="A17" s="44"/>
      <c r="B17" s="299" t="s">
        <v>147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300"/>
      <c r="AS17" s="301" t="s">
        <v>146</v>
      </c>
      <c r="AT17" s="301"/>
      <c r="AU17" s="301"/>
      <c r="AV17" s="301"/>
      <c r="AW17" s="301"/>
      <c r="AX17" s="301"/>
      <c r="AY17" s="297">
        <f>AY14</f>
        <v>1.5</v>
      </c>
      <c r="AZ17" s="297"/>
      <c r="BA17" s="297"/>
      <c r="BB17" s="297"/>
      <c r="BC17" s="297"/>
      <c r="BD17" s="297"/>
      <c r="BE17" s="298" t="s">
        <v>138</v>
      </c>
      <c r="BF17" s="298"/>
      <c r="BG17" s="298"/>
      <c r="BH17" s="298"/>
      <c r="BI17" s="298"/>
      <c r="BJ17" s="298"/>
      <c r="BK17" s="298"/>
      <c r="BL17" s="298" t="s">
        <v>138</v>
      </c>
      <c r="BM17" s="298"/>
      <c r="BN17" s="298"/>
      <c r="BO17" s="298"/>
      <c r="BP17" s="298"/>
      <c r="BQ17" s="298"/>
      <c r="BR17" s="298"/>
      <c r="BS17" s="298" t="s">
        <v>138</v>
      </c>
      <c r="BT17" s="298"/>
      <c r="BU17" s="298"/>
      <c r="BV17" s="298"/>
      <c r="BW17" s="298"/>
      <c r="BX17" s="298"/>
      <c r="BY17" s="298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69" t="s">
        <v>138</v>
      </c>
      <c r="EQ17" s="269"/>
      <c r="ER17" s="269"/>
      <c r="ES17" s="269"/>
      <c r="ET17" s="269"/>
      <c r="EU17" s="269"/>
      <c r="EV17" s="269" t="s">
        <v>138</v>
      </c>
      <c r="EW17" s="269"/>
      <c r="EX17" s="269"/>
      <c r="EY17" s="269"/>
      <c r="EZ17" s="269"/>
      <c r="FA17" s="269" t="s">
        <v>138</v>
      </c>
      <c r="FB17" s="269"/>
      <c r="FC17" s="269"/>
      <c r="FD17" s="269"/>
      <c r="FE17" s="269"/>
      <c r="FF17" s="298" t="s">
        <v>143</v>
      </c>
      <c r="FG17" s="298"/>
      <c r="FH17" s="298"/>
      <c r="FI17" s="298"/>
      <c r="FJ17" s="298"/>
      <c r="FK17" s="298"/>
    </row>
    <row r="18" spans="1:167" s="43" customFormat="1" ht="23.25" customHeight="1">
      <c r="A18" s="44"/>
      <c r="B18" s="299" t="s">
        <v>145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300"/>
      <c r="AS18" s="301" t="s">
        <v>144</v>
      </c>
      <c r="AT18" s="301"/>
      <c r="AU18" s="301"/>
      <c r="AV18" s="301"/>
      <c r="AW18" s="301"/>
      <c r="AX18" s="301"/>
      <c r="AY18" s="297"/>
      <c r="AZ18" s="297"/>
      <c r="BA18" s="297"/>
      <c r="BB18" s="297"/>
      <c r="BC18" s="297"/>
      <c r="BD18" s="297"/>
      <c r="BE18" s="298" t="s">
        <v>138</v>
      </c>
      <c r="BF18" s="298"/>
      <c r="BG18" s="298"/>
      <c r="BH18" s="298"/>
      <c r="BI18" s="298"/>
      <c r="BJ18" s="298"/>
      <c r="BK18" s="298"/>
      <c r="BL18" s="298" t="s">
        <v>138</v>
      </c>
      <c r="BM18" s="298"/>
      <c r="BN18" s="298"/>
      <c r="BO18" s="298"/>
      <c r="BP18" s="298"/>
      <c r="BQ18" s="298"/>
      <c r="BR18" s="298"/>
      <c r="BS18" s="298" t="s">
        <v>138</v>
      </c>
      <c r="BT18" s="298"/>
      <c r="BU18" s="298"/>
      <c r="BV18" s="298"/>
      <c r="BW18" s="298"/>
      <c r="BX18" s="298"/>
      <c r="BY18" s="298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69" t="s">
        <v>138</v>
      </c>
      <c r="EQ18" s="269"/>
      <c r="ER18" s="269"/>
      <c r="ES18" s="269"/>
      <c r="ET18" s="269"/>
      <c r="EU18" s="269"/>
      <c r="EV18" s="269" t="s">
        <v>138</v>
      </c>
      <c r="EW18" s="269"/>
      <c r="EX18" s="269"/>
      <c r="EY18" s="269"/>
      <c r="EZ18" s="269"/>
      <c r="FA18" s="269" t="s">
        <v>138</v>
      </c>
      <c r="FB18" s="269"/>
      <c r="FC18" s="269"/>
      <c r="FD18" s="269"/>
      <c r="FE18" s="269"/>
      <c r="FF18" s="298" t="s">
        <v>143</v>
      </c>
      <c r="FG18" s="298"/>
      <c r="FH18" s="298"/>
      <c r="FI18" s="298"/>
      <c r="FJ18" s="298"/>
      <c r="FK18" s="298"/>
    </row>
    <row r="19" spans="1:167" s="43" customFormat="1" ht="23.25" customHeight="1">
      <c r="A19" s="44"/>
      <c r="B19" s="299" t="s">
        <v>142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300"/>
      <c r="AS19" s="301" t="s">
        <v>141</v>
      </c>
      <c r="AT19" s="301"/>
      <c r="AU19" s="301"/>
      <c r="AV19" s="301"/>
      <c r="AW19" s="301"/>
      <c r="AX19" s="301"/>
      <c r="AY19" s="297">
        <f>AY15</f>
        <v>0.67</v>
      </c>
      <c r="AZ19" s="297"/>
      <c r="BA19" s="297"/>
      <c r="BB19" s="297"/>
      <c r="BC19" s="297"/>
      <c r="BD19" s="297"/>
      <c r="BE19" s="298" t="s">
        <v>138</v>
      </c>
      <c r="BF19" s="298"/>
      <c r="BG19" s="298"/>
      <c r="BH19" s="298"/>
      <c r="BI19" s="298"/>
      <c r="BJ19" s="298"/>
      <c r="BK19" s="298"/>
      <c r="BL19" s="298" t="s">
        <v>138</v>
      </c>
      <c r="BM19" s="298"/>
      <c r="BN19" s="298"/>
      <c r="BO19" s="298"/>
      <c r="BP19" s="298"/>
      <c r="BQ19" s="298"/>
      <c r="BR19" s="298"/>
      <c r="BS19" s="298" t="s">
        <v>138</v>
      </c>
      <c r="BT19" s="298"/>
      <c r="BU19" s="298"/>
      <c r="BV19" s="298"/>
      <c r="BW19" s="298"/>
      <c r="BX19" s="298"/>
      <c r="BY19" s="298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69" t="s">
        <v>138</v>
      </c>
      <c r="EQ19" s="269"/>
      <c r="ER19" s="269"/>
      <c r="ES19" s="269"/>
      <c r="ET19" s="269"/>
      <c r="EU19" s="269"/>
      <c r="EV19" s="269" t="s">
        <v>138</v>
      </c>
      <c r="EW19" s="269"/>
      <c r="EX19" s="269"/>
      <c r="EY19" s="269"/>
      <c r="EZ19" s="269"/>
      <c r="FA19" s="269" t="s">
        <v>138</v>
      </c>
      <c r="FB19" s="269"/>
      <c r="FC19" s="269"/>
      <c r="FD19" s="269"/>
      <c r="FE19" s="269"/>
      <c r="FF19" s="298">
        <v>1</v>
      </c>
      <c r="FG19" s="298"/>
      <c r="FH19" s="298"/>
      <c r="FI19" s="298"/>
      <c r="FJ19" s="298"/>
      <c r="FK19" s="298"/>
    </row>
    <row r="20" spans="1:167" s="43" customFormat="1" ht="23.25" customHeight="1">
      <c r="A20" s="44"/>
      <c r="B20" s="299" t="s">
        <v>140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300"/>
      <c r="AS20" s="301" t="s">
        <v>139</v>
      </c>
      <c r="AT20" s="301"/>
      <c r="AU20" s="301"/>
      <c r="AV20" s="301"/>
      <c r="AW20" s="301"/>
      <c r="AX20" s="301"/>
      <c r="AY20" s="297"/>
      <c r="AZ20" s="297"/>
      <c r="BA20" s="297"/>
      <c r="BB20" s="297"/>
      <c r="BC20" s="297"/>
      <c r="BD20" s="297"/>
      <c r="BE20" s="298" t="s">
        <v>138</v>
      </c>
      <c r="BF20" s="298"/>
      <c r="BG20" s="298"/>
      <c r="BH20" s="298"/>
      <c r="BI20" s="298"/>
      <c r="BJ20" s="298"/>
      <c r="BK20" s="298"/>
      <c r="BL20" s="298" t="s">
        <v>138</v>
      </c>
      <c r="BM20" s="298"/>
      <c r="BN20" s="298"/>
      <c r="BO20" s="298"/>
      <c r="BP20" s="298"/>
      <c r="BQ20" s="298"/>
      <c r="BR20" s="298"/>
      <c r="BS20" s="298" t="s">
        <v>138</v>
      </c>
      <c r="BT20" s="298"/>
      <c r="BU20" s="298"/>
      <c r="BV20" s="298"/>
      <c r="BW20" s="298"/>
      <c r="BX20" s="298"/>
      <c r="BY20" s="298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69" t="s">
        <v>138</v>
      </c>
      <c r="EQ20" s="269"/>
      <c r="ER20" s="269"/>
      <c r="ES20" s="269"/>
      <c r="ET20" s="269"/>
      <c r="EU20" s="269"/>
      <c r="EV20" s="269" t="s">
        <v>138</v>
      </c>
      <c r="EW20" s="269"/>
      <c r="EX20" s="269"/>
      <c r="EY20" s="269"/>
      <c r="EZ20" s="269"/>
      <c r="FA20" s="269" t="s">
        <v>138</v>
      </c>
      <c r="FB20" s="269"/>
      <c r="FC20" s="269"/>
      <c r="FD20" s="269"/>
      <c r="FE20" s="269"/>
      <c r="FF20" s="298" t="s">
        <v>0</v>
      </c>
      <c r="FG20" s="298"/>
      <c r="FH20" s="298"/>
      <c r="FI20" s="298"/>
      <c r="FJ20" s="298"/>
      <c r="FK20" s="298"/>
    </row>
    <row r="21" ht="6.75" customHeight="1"/>
    <row r="22" spans="35:136" s="1" customFormat="1" ht="15.75" customHeight="1">
      <c r="AI22" s="194" t="s">
        <v>208</v>
      </c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 t="s">
        <v>308</v>
      </c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</row>
    <row r="23" spans="35:136" s="3" customFormat="1" ht="13.5" customHeight="1">
      <c r="AI23" s="106" t="s">
        <v>14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 t="s">
        <v>15</v>
      </c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 t="s">
        <v>16</v>
      </c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</row>
    <row r="25" spans="1:2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167" s="6" customFormat="1" ht="28.5" customHeight="1">
      <c r="A26" s="268" t="s">
        <v>137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</row>
    <row r="27" ht="3" customHeight="1"/>
  </sheetData>
  <sheetProtection/>
  <mergeCells count="230">
    <mergeCell ref="FA18:FE18"/>
    <mergeCell ref="FF18:FK18"/>
    <mergeCell ref="EP18:EU18"/>
    <mergeCell ref="DP18:DU18"/>
    <mergeCell ref="DV18:EA18"/>
    <mergeCell ref="CL19:CQ19"/>
    <mergeCell ref="CR19:CW19"/>
    <mergeCell ref="CX19:DC19"/>
    <mergeCell ref="B19:AR19"/>
    <mergeCell ref="AS19:AX19"/>
    <mergeCell ref="AY19:BD19"/>
    <mergeCell ref="BE19:BK19"/>
    <mergeCell ref="CF19:CK19"/>
    <mergeCell ref="EV18:EZ18"/>
    <mergeCell ref="BL19:BR19"/>
    <mergeCell ref="BS19:BY19"/>
    <mergeCell ref="BZ19:CE19"/>
    <mergeCell ref="EJ18:EO18"/>
    <mergeCell ref="CF18:CK18"/>
    <mergeCell ref="CL18:CQ18"/>
    <mergeCell ref="CR18:CW18"/>
    <mergeCell ref="CX18:DC18"/>
    <mergeCell ref="DD18:DI18"/>
    <mergeCell ref="DJ18:DO18"/>
    <mergeCell ref="BZ18:CE18"/>
    <mergeCell ref="EB18:EI18"/>
    <mergeCell ref="FA17:FE17"/>
    <mergeCell ref="FF17:FK17"/>
    <mergeCell ref="EJ17:EO17"/>
    <mergeCell ref="EP17:EU17"/>
    <mergeCell ref="EV17:EZ17"/>
    <mergeCell ref="CX17:DC17"/>
    <mergeCell ref="DD17:DI17"/>
    <mergeCell ref="DJ17:DO17"/>
    <mergeCell ref="CL17:CQ17"/>
    <mergeCell ref="CR17:CW17"/>
    <mergeCell ref="EP14:EU14"/>
    <mergeCell ref="EV14:EZ14"/>
    <mergeCell ref="EP15:EU15"/>
    <mergeCell ref="EV15:EZ15"/>
    <mergeCell ref="DV17:EA17"/>
    <mergeCell ref="EB17:EI17"/>
    <mergeCell ref="DP14:DU14"/>
    <mergeCell ref="B18:AR18"/>
    <mergeCell ref="AS18:AX18"/>
    <mergeCell ref="AY18:BD18"/>
    <mergeCell ref="BE18:BK18"/>
    <mergeCell ref="BL18:BR18"/>
    <mergeCell ref="BS18:BY18"/>
    <mergeCell ref="DV14:EA14"/>
    <mergeCell ref="DV15:EA15"/>
    <mergeCell ref="FF15:FK15"/>
    <mergeCell ref="EB14:EI14"/>
    <mergeCell ref="BL17:BR17"/>
    <mergeCell ref="BS17:BY17"/>
    <mergeCell ref="BZ17:CE17"/>
    <mergeCell ref="CX16:DC16"/>
    <mergeCell ref="BL16:BR16"/>
    <mergeCell ref="BS16:BY16"/>
    <mergeCell ref="DP15:DU15"/>
    <mergeCell ref="DP17:DU17"/>
    <mergeCell ref="B17:AR17"/>
    <mergeCell ref="AS17:AX17"/>
    <mergeCell ref="AY17:BD17"/>
    <mergeCell ref="BZ16:CE16"/>
    <mergeCell ref="CF16:CK16"/>
    <mergeCell ref="CL16:CQ16"/>
    <mergeCell ref="CR16:CW16"/>
    <mergeCell ref="CF17:CK17"/>
    <mergeCell ref="A14:F14"/>
    <mergeCell ref="A15:F15"/>
    <mergeCell ref="G15:L15"/>
    <mergeCell ref="M15:R15"/>
    <mergeCell ref="G14:L14"/>
    <mergeCell ref="M14:R14"/>
    <mergeCell ref="BE17:BK17"/>
    <mergeCell ref="FA16:FE16"/>
    <mergeCell ref="EP13:EU13"/>
    <mergeCell ref="EP16:EU16"/>
    <mergeCell ref="EV16:EZ16"/>
    <mergeCell ref="DD16:DI16"/>
    <mergeCell ref="DJ16:DO16"/>
    <mergeCell ref="DP16:DU16"/>
    <mergeCell ref="DV16:EA16"/>
    <mergeCell ref="DJ15:DO15"/>
    <mergeCell ref="EV13:EZ13"/>
    <mergeCell ref="FF13:FK13"/>
    <mergeCell ref="CF14:CK14"/>
    <mergeCell ref="CR14:CW14"/>
    <mergeCell ref="CX14:DC14"/>
    <mergeCell ref="EJ14:EO14"/>
    <mergeCell ref="FA14:FE14"/>
    <mergeCell ref="FF14:FK14"/>
    <mergeCell ref="DV13:EA13"/>
    <mergeCell ref="EB13:EI13"/>
    <mergeCell ref="DJ14:DO14"/>
    <mergeCell ref="A13:F13"/>
    <mergeCell ref="G13:L13"/>
    <mergeCell ref="M13:R13"/>
    <mergeCell ref="S13:Z13"/>
    <mergeCell ref="AA13:AF13"/>
    <mergeCell ref="AG14:AL14"/>
    <mergeCell ref="BZ14:CE14"/>
    <mergeCell ref="CF13:CK13"/>
    <mergeCell ref="CR13:CW13"/>
    <mergeCell ref="FA13:FE13"/>
    <mergeCell ref="EB15:EI15"/>
    <mergeCell ref="AG13:AL13"/>
    <mergeCell ref="B16:AR16"/>
    <mergeCell ref="AS16:AX16"/>
    <mergeCell ref="BE16:BK16"/>
    <mergeCell ref="AS13:AX13"/>
    <mergeCell ref="AY13:BD13"/>
    <mergeCell ref="AY16:BD16"/>
    <mergeCell ref="S14:Z14"/>
    <mergeCell ref="DP13:DU13"/>
    <mergeCell ref="CR15:CW15"/>
    <mergeCell ref="CX15:DC15"/>
    <mergeCell ref="DD15:DI15"/>
    <mergeCell ref="CX13:DC13"/>
    <mergeCell ref="FF16:FK16"/>
    <mergeCell ref="EB16:EI16"/>
    <mergeCell ref="EJ16:EO16"/>
    <mergeCell ref="EJ15:EO15"/>
    <mergeCell ref="FA15:FE15"/>
    <mergeCell ref="AY10:BD12"/>
    <mergeCell ref="CF15:CK15"/>
    <mergeCell ref="CL15:CQ15"/>
    <mergeCell ref="AS15:AX15"/>
    <mergeCell ref="AY15:BD15"/>
    <mergeCell ref="BE15:BK15"/>
    <mergeCell ref="BL15:BR15"/>
    <mergeCell ref="BS15:BY15"/>
    <mergeCell ref="S15:Z15"/>
    <mergeCell ref="AA15:AF15"/>
    <mergeCell ref="AG15:AL15"/>
    <mergeCell ref="AM15:AR15"/>
    <mergeCell ref="BZ15:CE15"/>
    <mergeCell ref="BL14:BR14"/>
    <mergeCell ref="AY14:BD14"/>
    <mergeCell ref="AS14:AX14"/>
    <mergeCell ref="AA14:AF14"/>
    <mergeCell ref="DJ13:DO13"/>
    <mergeCell ref="AM14:AR14"/>
    <mergeCell ref="A9:BD9"/>
    <mergeCell ref="AM13:AR13"/>
    <mergeCell ref="AG10:AL12"/>
    <mergeCell ref="AA10:AF12"/>
    <mergeCell ref="S10:Z12"/>
    <mergeCell ref="M10:R12"/>
    <mergeCell ref="G10:L12"/>
    <mergeCell ref="A10:F12"/>
    <mergeCell ref="BS13:BY13"/>
    <mergeCell ref="BS14:BY14"/>
    <mergeCell ref="BL10:BR12"/>
    <mergeCell ref="BE13:BK13"/>
    <mergeCell ref="BE14:BK14"/>
    <mergeCell ref="BE10:BK12"/>
    <mergeCell ref="BL13:BR13"/>
    <mergeCell ref="BS10:BY12"/>
    <mergeCell ref="CL14:CQ14"/>
    <mergeCell ref="DD12:DI12"/>
    <mergeCell ref="DD13:DI13"/>
    <mergeCell ref="DD14:DI14"/>
    <mergeCell ref="CX12:DC12"/>
    <mergeCell ref="CF11:CW11"/>
    <mergeCell ref="CL12:CQ12"/>
    <mergeCell ref="CL13:CQ13"/>
    <mergeCell ref="EJ13:EO13"/>
    <mergeCell ref="EB10:EI12"/>
    <mergeCell ref="DV11:EA12"/>
    <mergeCell ref="BZ11:CE12"/>
    <mergeCell ref="CX11:DU11"/>
    <mergeCell ref="BZ13:CE13"/>
    <mergeCell ref="CR12:CW12"/>
    <mergeCell ref="DP12:DU12"/>
    <mergeCell ref="CF12:CK12"/>
    <mergeCell ref="BZ10:EA10"/>
    <mergeCell ref="BZ20:CE20"/>
    <mergeCell ref="CF20:CK20"/>
    <mergeCell ref="EB19:EI19"/>
    <mergeCell ref="EJ19:EO19"/>
    <mergeCell ref="EP19:EU19"/>
    <mergeCell ref="EV19:EZ19"/>
    <mergeCell ref="DD19:DI19"/>
    <mergeCell ref="DJ19:DO19"/>
    <mergeCell ref="DP19:DU19"/>
    <mergeCell ref="DV19:EA19"/>
    <mergeCell ref="B20:AR20"/>
    <mergeCell ref="AS20:AX20"/>
    <mergeCell ref="AY20:BD20"/>
    <mergeCell ref="BE20:BK20"/>
    <mergeCell ref="BL20:BR20"/>
    <mergeCell ref="BS20:BY20"/>
    <mergeCell ref="FA19:FE19"/>
    <mergeCell ref="FF19:FK19"/>
    <mergeCell ref="DJ20:DO20"/>
    <mergeCell ref="EV20:EZ20"/>
    <mergeCell ref="FA20:FE20"/>
    <mergeCell ref="FF20:FK20"/>
    <mergeCell ref="DP20:DU20"/>
    <mergeCell ref="DV20:EA20"/>
    <mergeCell ref="EB20:EI20"/>
    <mergeCell ref="EJ20:EO20"/>
    <mergeCell ref="CD4:CN4"/>
    <mergeCell ref="EJ9:EO12"/>
    <mergeCell ref="CL20:CQ20"/>
    <mergeCell ref="CR20:CW20"/>
    <mergeCell ref="CX20:DC20"/>
    <mergeCell ref="DD20:DI20"/>
    <mergeCell ref="A3:FK3"/>
    <mergeCell ref="EP9:FE10"/>
    <mergeCell ref="FF9:FK12"/>
    <mergeCell ref="FA11:FE12"/>
    <mergeCell ref="EV11:EZ12"/>
    <mergeCell ref="EP11:EU12"/>
    <mergeCell ref="BE9:EI9"/>
    <mergeCell ref="AM10:AR12"/>
    <mergeCell ref="DJ12:DO12"/>
    <mergeCell ref="AS10:AX12"/>
    <mergeCell ref="A26:FK26"/>
    <mergeCell ref="AP6:DV6"/>
    <mergeCell ref="AP7:DV7"/>
    <mergeCell ref="AI22:BS22"/>
    <mergeCell ref="BT22:DD22"/>
    <mergeCell ref="DE22:EF22"/>
    <mergeCell ref="AI23:BS23"/>
    <mergeCell ref="BT23:DD23"/>
    <mergeCell ref="DE23:EF23"/>
    <mergeCell ref="EP20:EU20"/>
  </mergeCells>
  <printOptions horizont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E12"/>
  <sheetViews>
    <sheetView view="pageBreakPreview" zoomScaleSheetLayoutView="100" workbookViewId="0" topLeftCell="A1">
      <selection activeCell="AL2" sqref="AL2:DT2"/>
    </sheetView>
  </sheetViews>
  <sheetFormatPr defaultColWidth="0.875" defaultRowHeight="12.75"/>
  <cols>
    <col min="1" max="98" width="0.875" style="8" customWidth="1"/>
    <col min="99" max="99" width="0.12890625" style="8" customWidth="1"/>
    <col min="100" max="101" width="0.875" style="8" hidden="1" customWidth="1"/>
    <col min="102" max="16384" width="0.875" style="8" customWidth="1"/>
  </cols>
  <sheetData>
    <row r="1" spans="122:138" ht="15.75" customHeight="1">
      <c r="DR1" s="2" t="s">
        <v>199</v>
      </c>
      <c r="DS1" s="233" t="s">
        <v>314</v>
      </c>
      <c r="DT1" s="233"/>
      <c r="DU1" s="233"/>
      <c r="DV1" s="233"/>
      <c r="DW1" s="233"/>
      <c r="DX1" s="233"/>
      <c r="DY1" s="233"/>
      <c r="DZ1" s="1" t="s">
        <v>18</v>
      </c>
      <c r="ED1" s="95"/>
      <c r="EE1" s="95"/>
      <c r="EF1" s="95"/>
      <c r="EG1" s="95"/>
      <c r="EH1" s="95"/>
    </row>
    <row r="2" spans="9:124" s="1" customFormat="1" ht="15" customHeight="1"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L2" s="194" t="s">
        <v>200</v>
      </c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</row>
    <row r="3" spans="9:124" s="1" customFormat="1" ht="13.5" customHeight="1"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L3" s="106" t="s">
        <v>20</v>
      </c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</row>
    <row r="4" ht="9" customHeight="1"/>
    <row r="5" spans="1:161" ht="41.25" customHeight="1">
      <c r="A5" s="335" t="s">
        <v>198</v>
      </c>
      <c r="B5" s="336"/>
      <c r="C5" s="336"/>
      <c r="D5" s="336"/>
      <c r="E5" s="337"/>
      <c r="F5" s="335" t="s">
        <v>197</v>
      </c>
      <c r="G5" s="336"/>
      <c r="H5" s="336"/>
      <c r="I5" s="336"/>
      <c r="J5" s="336"/>
      <c r="K5" s="336"/>
      <c r="L5" s="336"/>
      <c r="M5" s="336"/>
      <c r="N5" s="336"/>
      <c r="O5" s="337"/>
      <c r="P5" s="335" t="s">
        <v>196</v>
      </c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7"/>
      <c r="AE5" s="331" t="s">
        <v>195</v>
      </c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3"/>
      <c r="AY5" s="332" t="s">
        <v>194</v>
      </c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3"/>
      <c r="BS5" s="331" t="s">
        <v>193</v>
      </c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3"/>
    </row>
    <row r="6" spans="1:161" ht="41.25" customHeight="1">
      <c r="A6" s="338"/>
      <c r="B6" s="339"/>
      <c r="C6" s="339"/>
      <c r="D6" s="339"/>
      <c r="E6" s="340"/>
      <c r="F6" s="338"/>
      <c r="G6" s="339"/>
      <c r="H6" s="339"/>
      <c r="I6" s="339"/>
      <c r="J6" s="339"/>
      <c r="K6" s="339"/>
      <c r="L6" s="339"/>
      <c r="M6" s="339"/>
      <c r="N6" s="339"/>
      <c r="O6" s="340"/>
      <c r="P6" s="338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40"/>
      <c r="AE6" s="335" t="s">
        <v>192</v>
      </c>
      <c r="AF6" s="336"/>
      <c r="AG6" s="336"/>
      <c r="AH6" s="336"/>
      <c r="AI6" s="336"/>
      <c r="AJ6" s="336"/>
      <c r="AK6" s="336"/>
      <c r="AL6" s="336"/>
      <c r="AM6" s="336"/>
      <c r="AN6" s="337"/>
      <c r="AO6" s="338" t="s">
        <v>191</v>
      </c>
      <c r="AP6" s="339"/>
      <c r="AQ6" s="339"/>
      <c r="AR6" s="339"/>
      <c r="AS6" s="339"/>
      <c r="AT6" s="339"/>
      <c r="AU6" s="339"/>
      <c r="AV6" s="339"/>
      <c r="AW6" s="339"/>
      <c r="AX6" s="340"/>
      <c r="AY6" s="338" t="s">
        <v>190</v>
      </c>
      <c r="AZ6" s="339"/>
      <c r="BA6" s="339"/>
      <c r="BB6" s="339"/>
      <c r="BC6" s="339"/>
      <c r="BD6" s="339"/>
      <c r="BE6" s="339"/>
      <c r="BF6" s="339"/>
      <c r="BG6" s="339"/>
      <c r="BH6" s="340"/>
      <c r="BI6" s="338" t="s">
        <v>189</v>
      </c>
      <c r="BJ6" s="339"/>
      <c r="BK6" s="339"/>
      <c r="BL6" s="339"/>
      <c r="BM6" s="339"/>
      <c r="BN6" s="339"/>
      <c r="BO6" s="339"/>
      <c r="BP6" s="339"/>
      <c r="BQ6" s="339"/>
      <c r="BR6" s="340"/>
      <c r="BS6" s="335" t="s">
        <v>188</v>
      </c>
      <c r="BT6" s="336"/>
      <c r="BU6" s="336"/>
      <c r="BV6" s="336"/>
      <c r="BW6" s="336"/>
      <c r="BX6" s="336"/>
      <c r="BY6" s="336"/>
      <c r="BZ6" s="336"/>
      <c r="CA6" s="337"/>
      <c r="CB6" s="331" t="s">
        <v>162</v>
      </c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3"/>
      <c r="DF6" s="331" t="s">
        <v>187</v>
      </c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3"/>
      <c r="ET6" s="335" t="s">
        <v>186</v>
      </c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7"/>
    </row>
    <row r="7" spans="1:161" ht="102" customHeight="1">
      <c r="A7" s="338"/>
      <c r="B7" s="339"/>
      <c r="C7" s="339"/>
      <c r="D7" s="339"/>
      <c r="E7" s="340"/>
      <c r="F7" s="338"/>
      <c r="G7" s="339"/>
      <c r="H7" s="339"/>
      <c r="I7" s="339"/>
      <c r="J7" s="339"/>
      <c r="K7" s="339"/>
      <c r="L7" s="339"/>
      <c r="M7" s="339"/>
      <c r="N7" s="339"/>
      <c r="O7" s="340"/>
      <c r="P7" s="338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40"/>
      <c r="AE7" s="338"/>
      <c r="AF7" s="339"/>
      <c r="AG7" s="339"/>
      <c r="AH7" s="339"/>
      <c r="AI7" s="339"/>
      <c r="AJ7" s="339"/>
      <c r="AK7" s="339"/>
      <c r="AL7" s="339"/>
      <c r="AM7" s="339"/>
      <c r="AN7" s="340"/>
      <c r="AO7" s="338"/>
      <c r="AP7" s="339"/>
      <c r="AQ7" s="339"/>
      <c r="AR7" s="339"/>
      <c r="AS7" s="339"/>
      <c r="AT7" s="339"/>
      <c r="AU7" s="339"/>
      <c r="AV7" s="339"/>
      <c r="AW7" s="339"/>
      <c r="AX7" s="340"/>
      <c r="AY7" s="338"/>
      <c r="AZ7" s="339"/>
      <c r="BA7" s="339"/>
      <c r="BB7" s="339"/>
      <c r="BC7" s="339"/>
      <c r="BD7" s="339"/>
      <c r="BE7" s="339"/>
      <c r="BF7" s="339"/>
      <c r="BG7" s="339"/>
      <c r="BH7" s="340"/>
      <c r="BI7" s="338"/>
      <c r="BJ7" s="339"/>
      <c r="BK7" s="339"/>
      <c r="BL7" s="339"/>
      <c r="BM7" s="339"/>
      <c r="BN7" s="339"/>
      <c r="BO7" s="339"/>
      <c r="BP7" s="339"/>
      <c r="BQ7" s="339"/>
      <c r="BR7" s="340"/>
      <c r="BS7" s="338"/>
      <c r="BT7" s="339"/>
      <c r="BU7" s="339"/>
      <c r="BV7" s="339"/>
      <c r="BW7" s="339"/>
      <c r="BX7" s="339"/>
      <c r="BY7" s="339"/>
      <c r="BZ7" s="339"/>
      <c r="CA7" s="340"/>
      <c r="CB7" s="335" t="s">
        <v>156</v>
      </c>
      <c r="CC7" s="336"/>
      <c r="CD7" s="336"/>
      <c r="CE7" s="336"/>
      <c r="CF7" s="336"/>
      <c r="CG7" s="336"/>
      <c r="CH7" s="336"/>
      <c r="CI7" s="336"/>
      <c r="CJ7" s="336"/>
      <c r="CK7" s="337"/>
      <c r="CL7" s="335" t="s">
        <v>155</v>
      </c>
      <c r="CM7" s="336"/>
      <c r="CN7" s="336"/>
      <c r="CO7" s="336"/>
      <c r="CP7" s="336"/>
      <c r="CQ7" s="336"/>
      <c r="CR7" s="336"/>
      <c r="CS7" s="336"/>
      <c r="CT7" s="336"/>
      <c r="CU7" s="337"/>
      <c r="CV7" s="335" t="s">
        <v>154</v>
      </c>
      <c r="CW7" s="336"/>
      <c r="CX7" s="336"/>
      <c r="CY7" s="336"/>
      <c r="CZ7" s="336"/>
      <c r="DA7" s="336"/>
      <c r="DB7" s="336"/>
      <c r="DC7" s="336"/>
      <c r="DD7" s="336"/>
      <c r="DE7" s="337"/>
      <c r="DF7" s="335" t="s">
        <v>153</v>
      </c>
      <c r="DG7" s="336"/>
      <c r="DH7" s="336"/>
      <c r="DI7" s="336"/>
      <c r="DJ7" s="336"/>
      <c r="DK7" s="336"/>
      <c r="DL7" s="336"/>
      <c r="DM7" s="336"/>
      <c r="DN7" s="336"/>
      <c r="DO7" s="337"/>
      <c r="DP7" s="335" t="s">
        <v>152</v>
      </c>
      <c r="DQ7" s="336"/>
      <c r="DR7" s="336"/>
      <c r="DS7" s="336"/>
      <c r="DT7" s="336"/>
      <c r="DU7" s="336"/>
      <c r="DV7" s="336"/>
      <c r="DW7" s="336"/>
      <c r="DX7" s="336"/>
      <c r="DY7" s="337"/>
      <c r="DZ7" s="335" t="s">
        <v>151</v>
      </c>
      <c r="EA7" s="336"/>
      <c r="EB7" s="336"/>
      <c r="EC7" s="336"/>
      <c r="ED7" s="336"/>
      <c r="EE7" s="336"/>
      <c r="EF7" s="336"/>
      <c r="EG7" s="336"/>
      <c r="EH7" s="336"/>
      <c r="EI7" s="337"/>
      <c r="EJ7" s="335" t="s">
        <v>185</v>
      </c>
      <c r="EK7" s="336"/>
      <c r="EL7" s="336"/>
      <c r="EM7" s="336"/>
      <c r="EN7" s="336"/>
      <c r="EO7" s="336"/>
      <c r="EP7" s="336"/>
      <c r="EQ7" s="336"/>
      <c r="ER7" s="336"/>
      <c r="ES7" s="337"/>
      <c r="ET7" s="341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3"/>
    </row>
    <row r="8" spans="1:161" ht="15" customHeight="1">
      <c r="A8" s="334">
        <v>1</v>
      </c>
      <c r="B8" s="334"/>
      <c r="C8" s="334"/>
      <c r="D8" s="334"/>
      <c r="E8" s="334"/>
      <c r="F8" s="334">
        <v>2</v>
      </c>
      <c r="G8" s="334"/>
      <c r="H8" s="334"/>
      <c r="I8" s="334"/>
      <c r="J8" s="334"/>
      <c r="K8" s="334"/>
      <c r="L8" s="334"/>
      <c r="M8" s="334"/>
      <c r="N8" s="334"/>
      <c r="O8" s="334"/>
      <c r="P8" s="334">
        <v>3</v>
      </c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>
        <v>4</v>
      </c>
      <c r="AF8" s="334"/>
      <c r="AG8" s="334"/>
      <c r="AH8" s="334"/>
      <c r="AI8" s="334"/>
      <c r="AJ8" s="334"/>
      <c r="AK8" s="334"/>
      <c r="AL8" s="334"/>
      <c r="AM8" s="334"/>
      <c r="AN8" s="334"/>
      <c r="AO8" s="334">
        <v>5</v>
      </c>
      <c r="AP8" s="334"/>
      <c r="AQ8" s="334"/>
      <c r="AR8" s="334"/>
      <c r="AS8" s="334"/>
      <c r="AT8" s="334"/>
      <c r="AU8" s="334"/>
      <c r="AV8" s="334"/>
      <c r="AW8" s="334"/>
      <c r="AX8" s="334"/>
      <c r="AY8" s="334">
        <v>6</v>
      </c>
      <c r="AZ8" s="334"/>
      <c r="BA8" s="334"/>
      <c r="BB8" s="334"/>
      <c r="BC8" s="334"/>
      <c r="BD8" s="334"/>
      <c r="BE8" s="334"/>
      <c r="BF8" s="334"/>
      <c r="BG8" s="334"/>
      <c r="BH8" s="334"/>
      <c r="BI8" s="334">
        <v>7</v>
      </c>
      <c r="BJ8" s="334"/>
      <c r="BK8" s="334"/>
      <c r="BL8" s="334"/>
      <c r="BM8" s="334"/>
      <c r="BN8" s="334"/>
      <c r="BO8" s="334"/>
      <c r="BP8" s="334"/>
      <c r="BQ8" s="334"/>
      <c r="BR8" s="334"/>
      <c r="BS8" s="334">
        <v>8</v>
      </c>
      <c r="BT8" s="334"/>
      <c r="BU8" s="334"/>
      <c r="BV8" s="334"/>
      <c r="BW8" s="334"/>
      <c r="BX8" s="334"/>
      <c r="BY8" s="334"/>
      <c r="BZ8" s="334"/>
      <c r="CA8" s="334"/>
      <c r="CB8" s="334">
        <v>9</v>
      </c>
      <c r="CC8" s="334"/>
      <c r="CD8" s="334"/>
      <c r="CE8" s="334"/>
      <c r="CF8" s="334"/>
      <c r="CG8" s="334"/>
      <c r="CH8" s="334"/>
      <c r="CI8" s="334"/>
      <c r="CJ8" s="334"/>
      <c r="CK8" s="334"/>
      <c r="CL8" s="334">
        <v>10</v>
      </c>
      <c r="CM8" s="334"/>
      <c r="CN8" s="334"/>
      <c r="CO8" s="334"/>
      <c r="CP8" s="334"/>
      <c r="CQ8" s="334"/>
      <c r="CR8" s="334"/>
      <c r="CS8" s="334"/>
      <c r="CT8" s="334"/>
      <c r="CU8" s="334"/>
      <c r="CV8" s="334">
        <v>11</v>
      </c>
      <c r="CW8" s="334"/>
      <c r="CX8" s="334"/>
      <c r="CY8" s="334"/>
      <c r="CZ8" s="334"/>
      <c r="DA8" s="334"/>
      <c r="DB8" s="334"/>
      <c r="DC8" s="334"/>
      <c r="DD8" s="334"/>
      <c r="DE8" s="334"/>
      <c r="DF8" s="334">
        <v>12</v>
      </c>
      <c r="DG8" s="334"/>
      <c r="DH8" s="334"/>
      <c r="DI8" s="334"/>
      <c r="DJ8" s="334"/>
      <c r="DK8" s="334"/>
      <c r="DL8" s="334"/>
      <c r="DM8" s="334"/>
      <c r="DN8" s="334"/>
      <c r="DO8" s="334"/>
      <c r="DP8" s="334">
        <v>13</v>
      </c>
      <c r="DQ8" s="334"/>
      <c r="DR8" s="334"/>
      <c r="DS8" s="334"/>
      <c r="DT8" s="334"/>
      <c r="DU8" s="334"/>
      <c r="DV8" s="334"/>
      <c r="DW8" s="334"/>
      <c r="DX8" s="334"/>
      <c r="DY8" s="334"/>
      <c r="DZ8" s="334">
        <v>14</v>
      </c>
      <c r="EA8" s="334"/>
      <c r="EB8" s="334"/>
      <c r="EC8" s="334"/>
      <c r="ED8" s="334"/>
      <c r="EE8" s="334"/>
      <c r="EF8" s="334"/>
      <c r="EG8" s="334"/>
      <c r="EH8" s="334"/>
      <c r="EI8" s="334"/>
      <c r="EJ8" s="334">
        <v>15</v>
      </c>
      <c r="EK8" s="334"/>
      <c r="EL8" s="334"/>
      <c r="EM8" s="334"/>
      <c r="EN8" s="334"/>
      <c r="EO8" s="334"/>
      <c r="EP8" s="334"/>
      <c r="EQ8" s="334"/>
      <c r="ER8" s="334"/>
      <c r="ES8" s="334"/>
      <c r="ET8" s="334">
        <v>16</v>
      </c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</row>
    <row r="9" spans="1:161" s="45" customFormat="1" ht="36.75" customHeight="1">
      <c r="A9" s="345" t="s">
        <v>0</v>
      </c>
      <c r="B9" s="346"/>
      <c r="C9" s="346"/>
      <c r="D9" s="346"/>
      <c r="E9" s="347"/>
      <c r="F9" s="327" t="s">
        <v>200</v>
      </c>
      <c r="G9" s="327"/>
      <c r="H9" s="327"/>
      <c r="I9" s="327"/>
      <c r="J9" s="327"/>
      <c r="K9" s="327"/>
      <c r="L9" s="327"/>
      <c r="M9" s="327"/>
      <c r="N9" s="327"/>
      <c r="O9" s="327"/>
      <c r="P9" s="327" t="s">
        <v>202</v>
      </c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8" t="s">
        <v>201</v>
      </c>
      <c r="AF9" s="329"/>
      <c r="AG9" s="329"/>
      <c r="AH9" s="329"/>
      <c r="AI9" s="329"/>
      <c r="AJ9" s="329"/>
      <c r="AK9" s="329"/>
      <c r="AL9" s="329"/>
      <c r="AM9" s="329"/>
      <c r="AN9" s="330"/>
      <c r="AO9" s="344">
        <v>10</v>
      </c>
      <c r="AP9" s="344"/>
      <c r="AQ9" s="344"/>
      <c r="AR9" s="344"/>
      <c r="AS9" s="344"/>
      <c r="AT9" s="344"/>
      <c r="AU9" s="344"/>
      <c r="AV9" s="344"/>
      <c r="AW9" s="344"/>
      <c r="AX9" s="344"/>
      <c r="AY9" s="328" t="s">
        <v>203</v>
      </c>
      <c r="AZ9" s="329"/>
      <c r="BA9" s="329"/>
      <c r="BB9" s="329"/>
      <c r="BC9" s="329"/>
      <c r="BD9" s="329"/>
      <c r="BE9" s="329"/>
      <c r="BF9" s="329"/>
      <c r="BG9" s="329"/>
      <c r="BH9" s="330"/>
      <c r="BI9" s="326">
        <v>0.4</v>
      </c>
      <c r="BJ9" s="326"/>
      <c r="BK9" s="326"/>
      <c r="BL9" s="326"/>
      <c r="BM9" s="326"/>
      <c r="BN9" s="326"/>
      <c r="BO9" s="326"/>
      <c r="BP9" s="326"/>
      <c r="BQ9" s="326"/>
      <c r="BR9" s="326"/>
      <c r="BS9" s="326">
        <f>SUM(CB9:DE9)</f>
        <v>33</v>
      </c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>
        <v>33</v>
      </c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>
        <v>33</v>
      </c>
      <c r="EK9" s="326"/>
      <c r="EL9" s="326"/>
      <c r="EM9" s="326"/>
      <c r="EN9" s="326"/>
      <c r="EO9" s="326"/>
      <c r="EP9" s="326"/>
      <c r="EQ9" s="326"/>
      <c r="ER9" s="326"/>
      <c r="ES9" s="326"/>
      <c r="ET9" s="326" t="s">
        <v>43</v>
      </c>
      <c r="EU9" s="326"/>
      <c r="EV9" s="326"/>
      <c r="EW9" s="326"/>
      <c r="EX9" s="326"/>
      <c r="EY9" s="326"/>
      <c r="EZ9" s="326"/>
      <c r="FA9" s="326"/>
      <c r="FB9" s="326"/>
      <c r="FC9" s="326"/>
      <c r="FD9" s="326"/>
      <c r="FE9" s="326"/>
    </row>
    <row r="11" spans="30:132" s="1" customFormat="1" ht="15.75">
      <c r="AD11" s="194" t="s">
        <v>208</v>
      </c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 t="s">
        <v>308</v>
      </c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</row>
    <row r="12" spans="30:132" s="3" customFormat="1" ht="13.5" customHeight="1">
      <c r="AD12" s="106" t="s">
        <v>14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 t="s">
        <v>15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 t="s">
        <v>16</v>
      </c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</row>
  </sheetData>
  <sheetProtection/>
  <mergeCells count="62">
    <mergeCell ref="F5:O7"/>
    <mergeCell ref="P5:AD7"/>
    <mergeCell ref="A5:E7"/>
    <mergeCell ref="A9:E9"/>
    <mergeCell ref="F8:O8"/>
    <mergeCell ref="A8:E8"/>
    <mergeCell ref="CV7:DE7"/>
    <mergeCell ref="CB6:DE6"/>
    <mergeCell ref="DF6:ES6"/>
    <mergeCell ref="AO9:AX9"/>
    <mergeCell ref="P8:AD8"/>
    <mergeCell ref="AO6:AX7"/>
    <mergeCell ref="ET9:FE9"/>
    <mergeCell ref="ET8:FE8"/>
    <mergeCell ref="CL8:CU8"/>
    <mergeCell ref="BI8:BR8"/>
    <mergeCell ref="ET6:FE7"/>
    <mergeCell ref="DP9:DY9"/>
    <mergeCell ref="DZ8:EI8"/>
    <mergeCell ref="DP8:DY8"/>
    <mergeCell ref="BI6:BR7"/>
    <mergeCell ref="DP7:DY7"/>
    <mergeCell ref="DF7:DO7"/>
    <mergeCell ref="AY6:BH7"/>
    <mergeCell ref="AO8:AX8"/>
    <mergeCell ref="F9:O9"/>
    <mergeCell ref="CL7:CU7"/>
    <mergeCell ref="CL9:CU9"/>
    <mergeCell ref="BI9:BR9"/>
    <mergeCell ref="CB9:CK9"/>
    <mergeCell ref="CV8:DE8"/>
    <mergeCell ref="DF8:DO8"/>
    <mergeCell ref="AD12:BN12"/>
    <mergeCell ref="BO12:CY12"/>
    <mergeCell ref="BS8:CA8"/>
    <mergeCell ref="CB8:CK8"/>
    <mergeCell ref="BS6:CA7"/>
    <mergeCell ref="CB7:CK7"/>
    <mergeCell ref="AE8:AN8"/>
    <mergeCell ref="AY9:BH9"/>
    <mergeCell ref="AE6:AN7"/>
    <mergeCell ref="AY8:BH8"/>
    <mergeCell ref="DS1:DY1"/>
    <mergeCell ref="EJ9:ES9"/>
    <mergeCell ref="EJ8:ES8"/>
    <mergeCell ref="EJ7:ES7"/>
    <mergeCell ref="AL2:DT2"/>
    <mergeCell ref="CV9:DE9"/>
    <mergeCell ref="DF9:DO9"/>
    <mergeCell ref="DZ7:EI7"/>
    <mergeCell ref="DZ9:EI9"/>
    <mergeCell ref="BS5:FE5"/>
    <mergeCell ref="CZ11:EB11"/>
    <mergeCell ref="CZ12:EB12"/>
    <mergeCell ref="AL3:DT3"/>
    <mergeCell ref="AD11:BN11"/>
    <mergeCell ref="BO11:CY11"/>
    <mergeCell ref="BS9:CA9"/>
    <mergeCell ref="P9:AD9"/>
    <mergeCell ref="AE9:AN9"/>
    <mergeCell ref="AE5:AX5"/>
    <mergeCell ref="AY5:BR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4"/>
  <sheetViews>
    <sheetView view="pageBreakPreview" zoomScaleSheetLayoutView="100" zoomScalePageLayoutView="0" workbookViewId="0" topLeftCell="A1">
      <selection activeCell="BL9" sqref="BL9:CZ9"/>
    </sheetView>
  </sheetViews>
  <sheetFormatPr defaultColWidth="0.875" defaultRowHeight="12.75"/>
  <cols>
    <col min="1" max="38" width="0.875" style="4" customWidth="1"/>
    <col min="39" max="39" width="2.875" style="4" customWidth="1"/>
    <col min="40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25" t="s">
        <v>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pans="6:99" ht="15.75">
      <c r="F4" s="105" t="s">
        <v>200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</row>
    <row r="5" spans="6:99" s="8" customFormat="1" ht="15" customHeight="1">
      <c r="F5" s="106" t="s">
        <v>20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ht="21" customHeight="1"/>
    <row r="7" spans="1:104" s="9" customFormat="1" ht="15">
      <c r="A7" s="16"/>
      <c r="B7" s="126" t="s">
        <v>27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7" t="s">
        <v>306</v>
      </c>
      <c r="AO7" s="127"/>
      <c r="AP7" s="127"/>
      <c r="AQ7" s="127"/>
      <c r="AR7" s="127"/>
      <c r="AS7" s="127"/>
      <c r="AT7" s="127"/>
      <c r="AU7" s="127"/>
      <c r="AV7" s="15" t="s">
        <v>26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4"/>
      <c r="BK7" s="21"/>
      <c r="BL7" s="123">
        <v>33</v>
      </c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</row>
    <row r="8" spans="1:104" ht="15">
      <c r="A8" s="20"/>
      <c r="B8" s="4" t="s">
        <v>25</v>
      </c>
      <c r="BJ8" s="19"/>
      <c r="BK8" s="18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28"/>
    </row>
    <row r="9" spans="1:104" s="9" customFormat="1" ht="19.5" customHeight="1">
      <c r="A9" s="17"/>
      <c r="B9" s="113" t="s">
        <v>24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4"/>
      <c r="BK9" s="16"/>
      <c r="BL9" s="123">
        <f>'1.1'!AC11+'1.1'!AC15</f>
        <v>2.17</v>
      </c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4"/>
    </row>
    <row r="10" spans="1:104" s="9" customFormat="1" ht="14.25" customHeight="1">
      <c r="A10" s="12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6"/>
      <c r="BK10" s="13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8"/>
    </row>
    <row r="11" spans="1:104" s="9" customFormat="1" ht="32.25" customHeight="1">
      <c r="A11" s="12"/>
      <c r="B11" s="119" t="s">
        <v>23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20"/>
      <c r="BK11" s="11"/>
      <c r="BL11" s="121">
        <f>BL9/BL7</f>
        <v>0.06575757575757575</v>
      </c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2"/>
    </row>
    <row r="13" spans="1:104" s="1" customFormat="1" ht="15.75">
      <c r="A13" s="105" t="s">
        <v>208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 t="s">
        <v>308</v>
      </c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</row>
    <row r="14" spans="1:104" s="3" customFormat="1" ht="13.5" customHeight="1">
      <c r="A14" s="106" t="s">
        <v>14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 t="s">
        <v>15</v>
      </c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 t="s">
        <v>16</v>
      </c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</row>
    <row r="15" ht="3" customHeight="1"/>
  </sheetData>
  <sheetProtection/>
  <mergeCells count="19">
    <mergeCell ref="B11:BJ11"/>
    <mergeCell ref="BL11:CZ11"/>
    <mergeCell ref="BL9:CZ9"/>
    <mergeCell ref="A3:CZ3"/>
    <mergeCell ref="B7:AM7"/>
    <mergeCell ref="AN7:AU7"/>
    <mergeCell ref="BL7:CZ7"/>
    <mergeCell ref="F4:CU4"/>
    <mergeCell ref="BY8:CZ8"/>
    <mergeCell ref="A14:AK14"/>
    <mergeCell ref="AL14:BV14"/>
    <mergeCell ref="BW14:CZ14"/>
    <mergeCell ref="F5:CU5"/>
    <mergeCell ref="A13:AK13"/>
    <mergeCell ref="AL13:BV13"/>
    <mergeCell ref="BW13:CZ13"/>
    <mergeCell ref="BL8:BX8"/>
    <mergeCell ref="B9:BJ10"/>
    <mergeCell ref="BL10:CZ10"/>
  </mergeCells>
  <printOptions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FI12" sqref="FI12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46.5" customHeight="1">
      <c r="A3" s="125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pans="6:99" ht="15.75">
      <c r="F4" s="105" t="s">
        <v>200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</row>
    <row r="5" spans="6:99" s="8" customFormat="1" ht="15" customHeight="1">
      <c r="F5" s="106" t="s">
        <v>20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7" spans="1:104" s="25" customFormat="1" ht="31.5" customHeight="1">
      <c r="A7" s="145" t="s">
        <v>34</v>
      </c>
      <c r="B7" s="146"/>
      <c r="C7" s="146"/>
      <c r="D7" s="146"/>
      <c r="E7" s="146"/>
      <c r="F7" s="146"/>
      <c r="G7" s="146"/>
      <c r="H7" s="147" t="s">
        <v>33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9"/>
      <c r="BF7" s="147" t="s">
        <v>32</v>
      </c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9"/>
    </row>
    <row r="8" spans="1:104" s="9" customFormat="1" ht="31.5" customHeight="1">
      <c r="A8" s="132" t="s">
        <v>0</v>
      </c>
      <c r="B8" s="133"/>
      <c r="C8" s="133"/>
      <c r="D8" s="133"/>
      <c r="E8" s="133"/>
      <c r="F8" s="133"/>
      <c r="G8" s="134"/>
      <c r="H8" s="138"/>
      <c r="I8" s="140" t="s">
        <v>31</v>
      </c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50">
        <v>33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2"/>
    </row>
    <row r="9" spans="1:104" s="9" customFormat="1" ht="28.5" customHeight="1">
      <c r="A9" s="135"/>
      <c r="B9" s="136"/>
      <c r="C9" s="136"/>
      <c r="D9" s="136"/>
      <c r="E9" s="136"/>
      <c r="F9" s="136"/>
      <c r="G9" s="137"/>
      <c r="H9" s="139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</row>
    <row r="10" spans="1:104" s="9" customFormat="1" ht="75.75" customHeight="1">
      <c r="A10" s="132" t="s">
        <v>1</v>
      </c>
      <c r="B10" s="133"/>
      <c r="C10" s="133"/>
      <c r="D10" s="133"/>
      <c r="E10" s="133"/>
      <c r="F10" s="133"/>
      <c r="G10" s="134"/>
      <c r="H10" s="138"/>
      <c r="I10" s="140" t="s">
        <v>30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29">
        <f>(2.5*5+0.67*1)/BF8</f>
        <v>0.3990909090909091</v>
      </c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1"/>
    </row>
    <row r="11" spans="1:104" s="9" customFormat="1" ht="15">
      <c r="A11" s="135"/>
      <c r="B11" s="136"/>
      <c r="C11" s="136"/>
      <c r="D11" s="136"/>
      <c r="E11" s="136"/>
      <c r="F11" s="136"/>
      <c r="G11" s="137"/>
      <c r="H11" s="139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</row>
    <row r="12" spans="1:104" s="9" customFormat="1" ht="61.5" customHeight="1">
      <c r="A12" s="132" t="s">
        <v>2</v>
      </c>
      <c r="B12" s="133"/>
      <c r="C12" s="133"/>
      <c r="D12" s="133"/>
      <c r="E12" s="133"/>
      <c r="F12" s="133"/>
      <c r="G12" s="134"/>
      <c r="H12" s="138"/>
      <c r="I12" s="140" t="s">
        <v>29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1"/>
      <c r="BF12" s="129">
        <f>'8.1'!BZ16/'1.3'!BF8</f>
        <v>0.18181818181818182</v>
      </c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1"/>
    </row>
    <row r="13" spans="1:104" s="9" customFormat="1" ht="15">
      <c r="A13" s="135"/>
      <c r="B13" s="136"/>
      <c r="C13" s="136"/>
      <c r="D13" s="136"/>
      <c r="E13" s="136"/>
      <c r="F13" s="136"/>
      <c r="G13" s="137"/>
      <c r="H13" s="139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</row>
    <row r="15" spans="1:104" s="1" customFormat="1" ht="15.75">
      <c r="A15" s="105" t="s">
        <v>208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 t="s">
        <v>308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</row>
    <row r="16" spans="1:104" s="3" customFormat="1" ht="13.5" customHeight="1">
      <c r="A16" s="106" t="s">
        <v>14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 t="s">
        <v>15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 t="s">
        <v>16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</row>
    <row r="17" ht="3" customHeight="1"/>
  </sheetData>
  <sheetProtection/>
  <mergeCells count="27">
    <mergeCell ref="AL15:BV15"/>
    <mergeCell ref="BW15:CZ15"/>
    <mergeCell ref="A3:CZ3"/>
    <mergeCell ref="BF9:CZ9"/>
    <mergeCell ref="A10:G11"/>
    <mergeCell ref="H10:H11"/>
    <mergeCell ref="I10:BE11"/>
    <mergeCell ref="F4:CU4"/>
    <mergeCell ref="F5:CU5"/>
    <mergeCell ref="BF11:CZ11"/>
    <mergeCell ref="A7:G7"/>
    <mergeCell ref="H7:BE7"/>
    <mergeCell ref="BF7:CZ7"/>
    <mergeCell ref="A8:G9"/>
    <mergeCell ref="H8:H9"/>
    <mergeCell ref="I8:BE9"/>
    <mergeCell ref="BF8:CZ8"/>
    <mergeCell ref="A16:AK16"/>
    <mergeCell ref="AL16:BV16"/>
    <mergeCell ref="BW16:CZ16"/>
    <mergeCell ref="BF10:CZ10"/>
    <mergeCell ref="A12:G13"/>
    <mergeCell ref="H12:H13"/>
    <mergeCell ref="I12:BE13"/>
    <mergeCell ref="BF12:CZ12"/>
    <mergeCell ref="BF13:CZ13"/>
    <mergeCell ref="A15:AK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9.125" style="48" customWidth="1"/>
    <col min="2" max="2" width="8.75390625" style="48" customWidth="1"/>
    <col min="3" max="3" width="10.625" style="48" customWidth="1"/>
    <col min="4" max="4" width="9.125" style="48" customWidth="1"/>
    <col min="5" max="5" width="8.75390625" style="48" customWidth="1"/>
    <col min="6" max="6" width="4.25390625" style="48" hidden="1" customWidth="1"/>
    <col min="7" max="7" width="9.125" style="48" customWidth="1"/>
    <col min="8" max="8" width="6.875" style="48" customWidth="1"/>
    <col min="9" max="9" width="9.125" style="48" hidden="1" customWidth="1"/>
    <col min="10" max="16384" width="9.125" style="48" customWidth="1"/>
  </cols>
  <sheetData>
    <row r="1" ht="15.75">
      <c r="A1" s="51" t="s">
        <v>305</v>
      </c>
    </row>
    <row r="3" ht="4.5" customHeight="1"/>
    <row r="4" spans="2:13" ht="15" customHeight="1">
      <c r="B4" s="165" t="s">
        <v>304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2:13" ht="15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7" spans="4:11" ht="15">
      <c r="D7" s="96"/>
      <c r="E7" s="96" t="s">
        <v>200</v>
      </c>
      <c r="F7" s="97" t="s">
        <v>303</v>
      </c>
      <c r="G7" s="97"/>
      <c r="H7" s="97"/>
      <c r="I7" s="96"/>
      <c r="J7" s="96"/>
      <c r="K7" s="62"/>
    </row>
    <row r="8" ht="15.75">
      <c r="D8" s="51" t="s">
        <v>302</v>
      </c>
    </row>
    <row r="10" spans="1:14" ht="63.75" customHeight="1">
      <c r="A10" s="166" t="s">
        <v>290</v>
      </c>
      <c r="B10" s="167"/>
      <c r="C10" s="168"/>
      <c r="D10" s="169" t="s">
        <v>301</v>
      </c>
      <c r="E10" s="169"/>
      <c r="F10" s="169"/>
      <c r="G10" s="170" t="s">
        <v>300</v>
      </c>
      <c r="H10" s="170"/>
      <c r="I10" s="170"/>
      <c r="J10" s="171" t="s">
        <v>289</v>
      </c>
      <c r="K10" s="171"/>
      <c r="L10" s="171"/>
      <c r="M10" s="171"/>
      <c r="N10" s="171"/>
    </row>
    <row r="11" spans="1:14" ht="15">
      <c r="A11" s="154" t="s">
        <v>299</v>
      </c>
      <c r="B11" s="155"/>
      <c r="C11" s="156"/>
      <c r="D11" s="163"/>
      <c r="E11" s="163"/>
      <c r="F11" s="163"/>
      <c r="G11" s="163"/>
      <c r="H11" s="163"/>
      <c r="I11" s="163"/>
      <c r="J11" s="88" t="s">
        <v>298</v>
      </c>
      <c r="K11" s="85">
        <v>2016</v>
      </c>
      <c r="L11" s="85">
        <v>2017</v>
      </c>
      <c r="M11" s="85">
        <v>2018</v>
      </c>
      <c r="N11" s="85">
        <v>2019</v>
      </c>
    </row>
    <row r="12" spans="1:14" ht="15">
      <c r="A12" s="157"/>
      <c r="B12" s="158"/>
      <c r="C12" s="159"/>
      <c r="D12" s="163"/>
      <c r="E12" s="163"/>
      <c r="F12" s="163"/>
      <c r="G12" s="163"/>
      <c r="H12" s="163"/>
      <c r="I12" s="163"/>
      <c r="J12" s="84" t="s">
        <v>295</v>
      </c>
      <c r="K12" s="84" t="s">
        <v>295</v>
      </c>
      <c r="L12" s="84" t="s">
        <v>295</v>
      </c>
      <c r="M12" s="84" t="s">
        <v>295</v>
      </c>
      <c r="N12" s="84" t="s">
        <v>295</v>
      </c>
    </row>
    <row r="13" spans="1:14" ht="15">
      <c r="A13" s="157"/>
      <c r="B13" s="158"/>
      <c r="C13" s="159"/>
      <c r="D13" s="163"/>
      <c r="E13" s="163"/>
      <c r="F13" s="163"/>
      <c r="G13" s="163"/>
      <c r="H13" s="163"/>
      <c r="I13" s="163"/>
      <c r="J13" s="87">
        <v>0.065</v>
      </c>
      <c r="K13" s="87">
        <f>ROUND((J13*(1-0.015)),4)</f>
        <v>0.064</v>
      </c>
      <c r="L13" s="87">
        <f>ROUND((K13*(1-0.015)),4)</f>
        <v>0.063</v>
      </c>
      <c r="M13" s="87">
        <f>ROUND((L13*(1-0.015)),4)</f>
        <v>0.0621</v>
      </c>
      <c r="N13" s="87">
        <f>ROUND((M13*(1-0.015)),4)</f>
        <v>0.0612</v>
      </c>
    </row>
    <row r="14" spans="1:14" ht="19.5" customHeight="1">
      <c r="A14" s="160"/>
      <c r="B14" s="161"/>
      <c r="C14" s="162"/>
      <c r="D14" s="163"/>
      <c r="E14" s="163"/>
      <c r="F14" s="163"/>
      <c r="G14" s="163"/>
      <c r="H14" s="163"/>
      <c r="I14" s="163"/>
      <c r="J14" s="82"/>
      <c r="K14" s="82"/>
      <c r="L14" s="82"/>
      <c r="M14" s="82"/>
      <c r="N14" s="82"/>
    </row>
    <row r="15" spans="1:14" ht="15">
      <c r="A15" s="154" t="s">
        <v>297</v>
      </c>
      <c r="B15" s="155"/>
      <c r="C15" s="156"/>
      <c r="D15" s="163"/>
      <c r="E15" s="163"/>
      <c r="F15" s="163"/>
      <c r="G15" s="163"/>
      <c r="H15" s="163"/>
      <c r="I15" s="163"/>
      <c r="J15" s="85"/>
      <c r="K15" s="85"/>
      <c r="L15" s="85"/>
      <c r="M15" s="85"/>
      <c r="N15" s="85"/>
    </row>
    <row r="16" spans="1:14" ht="15">
      <c r="A16" s="157"/>
      <c r="B16" s="158"/>
      <c r="C16" s="159"/>
      <c r="D16" s="163"/>
      <c r="E16" s="163"/>
      <c r="F16" s="163"/>
      <c r="G16" s="163"/>
      <c r="H16" s="163"/>
      <c r="I16" s="163"/>
      <c r="J16" s="84" t="s">
        <v>295</v>
      </c>
      <c r="K16" s="84" t="s">
        <v>295</v>
      </c>
      <c r="L16" s="84" t="s">
        <v>295</v>
      </c>
      <c r="M16" s="84" t="s">
        <v>295</v>
      </c>
      <c r="N16" s="84" t="s">
        <v>295</v>
      </c>
    </row>
    <row r="17" spans="1:14" ht="20.25" customHeight="1">
      <c r="A17" s="157"/>
      <c r="B17" s="158"/>
      <c r="C17" s="159"/>
      <c r="D17" s="163"/>
      <c r="E17" s="163"/>
      <c r="F17" s="163"/>
      <c r="G17" s="163"/>
      <c r="H17" s="163"/>
      <c r="I17" s="163"/>
      <c r="J17" s="86" t="s">
        <v>43</v>
      </c>
      <c r="K17" s="86" t="s">
        <v>43</v>
      </c>
      <c r="L17" s="86" t="s">
        <v>43</v>
      </c>
      <c r="M17" s="86" t="s">
        <v>43</v>
      </c>
      <c r="N17" s="86" t="s">
        <v>43</v>
      </c>
    </row>
    <row r="18" spans="1:14" ht="12" customHeight="1">
      <c r="A18" s="160"/>
      <c r="B18" s="161"/>
      <c r="C18" s="162"/>
      <c r="D18" s="163"/>
      <c r="E18" s="163"/>
      <c r="F18" s="163"/>
      <c r="G18" s="163"/>
      <c r="H18" s="163"/>
      <c r="I18" s="163"/>
      <c r="J18" s="82"/>
      <c r="K18" s="82"/>
      <c r="L18" s="82"/>
      <c r="M18" s="82"/>
      <c r="N18" s="82"/>
    </row>
    <row r="19" spans="1:14" ht="15">
      <c r="A19" s="164" t="s">
        <v>296</v>
      </c>
      <c r="B19" s="155"/>
      <c r="C19" s="156"/>
      <c r="D19" s="163"/>
      <c r="E19" s="163"/>
      <c r="F19" s="163"/>
      <c r="G19" s="163"/>
      <c r="H19" s="163"/>
      <c r="I19" s="163"/>
      <c r="J19" s="85"/>
      <c r="K19" s="85"/>
      <c r="L19" s="85"/>
      <c r="M19" s="85"/>
      <c r="N19" s="85"/>
    </row>
    <row r="20" spans="1:14" ht="15">
      <c r="A20" s="157"/>
      <c r="B20" s="158"/>
      <c r="C20" s="159"/>
      <c r="D20" s="163"/>
      <c r="E20" s="163"/>
      <c r="F20" s="163"/>
      <c r="G20" s="163"/>
      <c r="H20" s="163"/>
      <c r="I20" s="163"/>
      <c r="J20" s="84" t="s">
        <v>295</v>
      </c>
      <c r="K20" s="84" t="s">
        <v>295</v>
      </c>
      <c r="L20" s="84" t="s">
        <v>295</v>
      </c>
      <c r="M20" s="84" t="s">
        <v>295</v>
      </c>
      <c r="N20" s="84" t="s">
        <v>295</v>
      </c>
    </row>
    <row r="21" spans="1:14" ht="15">
      <c r="A21" s="157"/>
      <c r="B21" s="158"/>
      <c r="C21" s="159"/>
      <c r="D21" s="163"/>
      <c r="E21" s="163"/>
      <c r="F21" s="163"/>
      <c r="G21" s="163"/>
      <c r="H21" s="163"/>
      <c r="I21" s="163"/>
      <c r="J21" s="83">
        <v>0.899</v>
      </c>
      <c r="K21" s="83">
        <f>ROUND((J21*(1-0.015)),4)</f>
        <v>0.8855</v>
      </c>
      <c r="L21" s="83">
        <f>ROUND((K21*(1-0.015)),4)</f>
        <v>0.8722</v>
      </c>
      <c r="M21" s="83">
        <f>ROUND((L21*(1-0.015)),4)</f>
        <v>0.8591</v>
      </c>
      <c r="N21" s="83">
        <f>ROUND((M21*(1-0.015)),4)</f>
        <v>0.8462</v>
      </c>
    </row>
    <row r="22" spans="1:14" ht="54" customHeight="1">
      <c r="A22" s="160"/>
      <c r="B22" s="161"/>
      <c r="C22" s="162"/>
      <c r="D22" s="163"/>
      <c r="E22" s="163"/>
      <c r="F22" s="163"/>
      <c r="G22" s="163"/>
      <c r="H22" s="163"/>
      <c r="I22" s="163"/>
      <c r="J22" s="82"/>
      <c r="K22" s="82"/>
      <c r="L22" s="82"/>
      <c r="M22" s="82"/>
      <c r="N22" s="82"/>
    </row>
    <row r="23" spans="1:14" ht="15">
      <c r="A23" s="154" t="s">
        <v>294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</row>
    <row r="24" spans="1:14" ht="1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23.25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</row>
    <row r="27" spans="2:13" ht="15.75">
      <c r="B27" s="54" t="s">
        <v>256</v>
      </c>
      <c r="C27" s="54"/>
      <c r="D27" s="54"/>
      <c r="E27" s="54" t="s">
        <v>309</v>
      </c>
      <c r="F27" s="54"/>
      <c r="G27" s="54"/>
      <c r="H27" s="62"/>
      <c r="I27" s="62"/>
      <c r="J27" s="62"/>
      <c r="K27" s="62"/>
      <c r="L27" s="62"/>
      <c r="M27" s="62"/>
    </row>
    <row r="28" spans="3:10" ht="15.75">
      <c r="C28" s="51" t="s">
        <v>14</v>
      </c>
      <c r="G28" s="51" t="s">
        <v>15</v>
      </c>
      <c r="J28" s="51" t="s">
        <v>16</v>
      </c>
    </row>
  </sheetData>
  <sheetProtection/>
  <mergeCells count="15">
    <mergeCell ref="A19:C22"/>
    <mergeCell ref="D19:F22"/>
    <mergeCell ref="G19:I22"/>
    <mergeCell ref="A23:N25"/>
    <mergeCell ref="B4:M5"/>
    <mergeCell ref="A10:C10"/>
    <mergeCell ref="D10:F10"/>
    <mergeCell ref="G10:I10"/>
    <mergeCell ref="J10:N10"/>
    <mergeCell ref="A15:C18"/>
    <mergeCell ref="D15:F18"/>
    <mergeCell ref="G15:I18"/>
    <mergeCell ref="A11:C14"/>
    <mergeCell ref="D11:F14"/>
    <mergeCell ref="G11:I14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6">
      <selection activeCell="BE19" sqref="BE19:CB19"/>
    </sheetView>
  </sheetViews>
  <sheetFormatPr defaultColWidth="0.875" defaultRowHeight="12.75"/>
  <cols>
    <col min="1" max="71" width="0.875" style="4" customWidth="1"/>
    <col min="72" max="72" width="0.74609375" style="4" customWidth="1"/>
    <col min="73" max="73" width="0.875" style="4" hidden="1" customWidth="1"/>
    <col min="74" max="74" width="0.37109375" style="4" hidden="1" customWidth="1"/>
    <col min="75" max="78" width="0.875" style="4" hidden="1" customWidth="1"/>
    <col min="79" max="102" width="0.875" style="4" customWidth="1"/>
    <col min="103" max="103" width="0.6171875" style="4" customWidth="1"/>
    <col min="104" max="104" width="6.875" style="4" customWidth="1"/>
    <col min="105" max="16384" width="0.875" style="4" customWidth="1"/>
  </cols>
  <sheetData>
    <row r="1" s="1" customFormat="1" ht="15.75" hidden="1">
      <c r="CZ1" s="2"/>
    </row>
    <row r="2" s="1" customFormat="1" ht="15.75" hidden="1"/>
    <row r="3" spans="1:104" s="1" customFormat="1" ht="31.5" customHeight="1">
      <c r="A3" s="125" t="s">
        <v>59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</row>
    <row r="4" spans="1:104" s="1" customFormat="1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</row>
    <row r="5" spans="6:99" ht="15.75">
      <c r="F5" s="194" t="s">
        <v>200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</row>
    <row r="6" spans="6:99" s="8" customFormat="1" ht="15" customHeight="1">
      <c r="F6" s="106" t="s">
        <v>58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8" spans="1:104" s="25" customFormat="1" ht="117" customHeight="1">
      <c r="A8" s="145" t="s">
        <v>34</v>
      </c>
      <c r="B8" s="146"/>
      <c r="C8" s="146"/>
      <c r="D8" s="146"/>
      <c r="E8" s="146"/>
      <c r="F8" s="146"/>
      <c r="G8" s="147" t="s">
        <v>57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9"/>
      <c r="BE8" s="147" t="s">
        <v>56</v>
      </c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9"/>
      <c r="CC8" s="147" t="s">
        <v>55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9"/>
    </row>
    <row r="9" spans="1:104" s="9" customFormat="1" ht="63.75" customHeight="1">
      <c r="A9" s="185" t="s">
        <v>0</v>
      </c>
      <c r="B9" s="185"/>
      <c r="C9" s="185"/>
      <c r="D9" s="185"/>
      <c r="E9" s="185"/>
      <c r="F9" s="185"/>
      <c r="G9" s="29"/>
      <c r="H9" s="190" t="s">
        <v>54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1"/>
      <c r="BE9" s="192">
        <v>146.8</v>
      </c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74" t="s">
        <v>204</v>
      </c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</row>
    <row r="10" spans="1:104" s="9" customFormat="1" ht="63.75" customHeight="1">
      <c r="A10" s="185" t="s">
        <v>53</v>
      </c>
      <c r="B10" s="185"/>
      <c r="C10" s="185"/>
      <c r="D10" s="185"/>
      <c r="E10" s="185"/>
      <c r="F10" s="185"/>
      <c r="G10" s="29"/>
      <c r="H10" s="190" t="s">
        <v>52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1"/>
      <c r="BE10" s="192">
        <v>146.8</v>
      </c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74" t="s">
        <v>204</v>
      </c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</row>
    <row r="11" spans="1:104" s="9" customFormat="1" ht="34.5" customHeight="1">
      <c r="A11" s="132" t="s">
        <v>1</v>
      </c>
      <c r="B11" s="133"/>
      <c r="C11" s="133"/>
      <c r="D11" s="133"/>
      <c r="E11" s="133"/>
      <c r="F11" s="134"/>
      <c r="G11" s="138"/>
      <c r="H11" s="140" t="s">
        <v>51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1"/>
      <c r="BE11" s="175">
        <v>1</v>
      </c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7"/>
      <c r="CC11" s="186" t="s">
        <v>204</v>
      </c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8"/>
    </row>
    <row r="12" spans="1:104" s="9" customFormat="1" ht="27.75" customHeight="1">
      <c r="A12" s="135"/>
      <c r="B12" s="136"/>
      <c r="C12" s="136"/>
      <c r="D12" s="136"/>
      <c r="E12" s="136"/>
      <c r="F12" s="137"/>
      <c r="G12" s="139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8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20"/>
    </row>
    <row r="13" spans="1:104" s="9" customFormat="1" ht="30" customHeight="1">
      <c r="A13" s="132" t="s">
        <v>2</v>
      </c>
      <c r="B13" s="133"/>
      <c r="C13" s="133"/>
      <c r="D13" s="133"/>
      <c r="E13" s="133"/>
      <c r="F13" s="134"/>
      <c r="G13" s="138"/>
      <c r="H13" s="140" t="s">
        <v>50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1"/>
      <c r="BE13" s="175">
        <v>33</v>
      </c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7"/>
      <c r="CC13" s="186" t="s">
        <v>205</v>
      </c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8"/>
    </row>
    <row r="14" spans="1:104" s="9" customFormat="1" ht="13.5" customHeight="1">
      <c r="A14" s="135"/>
      <c r="B14" s="136"/>
      <c r="C14" s="136"/>
      <c r="D14" s="136"/>
      <c r="E14" s="136"/>
      <c r="F14" s="137"/>
      <c r="G14" s="139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8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20"/>
    </row>
    <row r="15" spans="1:104" s="9" customFormat="1" ht="47.25" customHeight="1">
      <c r="A15" s="185" t="s">
        <v>3</v>
      </c>
      <c r="B15" s="185"/>
      <c r="C15" s="185"/>
      <c r="D15" s="185"/>
      <c r="E15" s="185"/>
      <c r="F15" s="185"/>
      <c r="G15" s="29"/>
      <c r="H15" s="190" t="s">
        <v>49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1"/>
      <c r="BE15" s="192">
        <v>33</v>
      </c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74" t="s">
        <v>205</v>
      </c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</row>
    <row r="16" spans="1:104" s="9" customFormat="1" ht="16.5" customHeight="1">
      <c r="A16" s="185" t="s">
        <v>4</v>
      </c>
      <c r="B16" s="185"/>
      <c r="C16" s="185"/>
      <c r="D16" s="185"/>
      <c r="E16" s="185"/>
      <c r="F16" s="185"/>
      <c r="G16" s="29"/>
      <c r="H16" s="190" t="s">
        <v>48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1"/>
      <c r="BE16" s="192">
        <v>21</v>
      </c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74" t="s">
        <v>206</v>
      </c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</row>
    <row r="17" spans="1:104" s="9" customFormat="1" ht="26.25" customHeight="1">
      <c r="A17" s="132" t="s">
        <v>5</v>
      </c>
      <c r="B17" s="133"/>
      <c r="C17" s="133"/>
      <c r="D17" s="133"/>
      <c r="E17" s="133"/>
      <c r="F17" s="134"/>
      <c r="G17" s="138"/>
      <c r="H17" s="140" t="s">
        <v>47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1"/>
      <c r="BE17" s="175" t="s">
        <v>46</v>
      </c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7"/>
      <c r="CC17" s="178" t="s">
        <v>43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80"/>
    </row>
    <row r="18" spans="1:104" s="9" customFormat="1" ht="18" customHeight="1">
      <c r="A18" s="135"/>
      <c r="B18" s="136"/>
      <c r="C18" s="136"/>
      <c r="D18" s="136"/>
      <c r="E18" s="136"/>
      <c r="F18" s="137"/>
      <c r="G18" s="139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3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1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3"/>
    </row>
    <row r="19" spans="1:104" s="9" customFormat="1" ht="26.25" customHeight="1">
      <c r="A19" s="132" t="s">
        <v>6</v>
      </c>
      <c r="B19" s="133"/>
      <c r="C19" s="133"/>
      <c r="D19" s="133"/>
      <c r="E19" s="133"/>
      <c r="F19" s="134"/>
      <c r="G19" s="138"/>
      <c r="H19" s="140" t="s">
        <v>45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1"/>
      <c r="BE19" s="175" t="s">
        <v>44</v>
      </c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7"/>
      <c r="CC19" s="178" t="s">
        <v>43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80"/>
    </row>
    <row r="20" spans="1:104" s="9" customFormat="1" ht="18" customHeight="1">
      <c r="A20" s="135"/>
      <c r="B20" s="136"/>
      <c r="C20" s="136"/>
      <c r="D20" s="136"/>
      <c r="E20" s="136"/>
      <c r="F20" s="137"/>
      <c r="G20" s="139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3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1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3"/>
    </row>
    <row r="21" spans="1:52" ht="3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104" s="6" customFormat="1" ht="38.25" customHeight="1">
      <c r="A22" s="172" t="s">
        <v>42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</row>
    <row r="23" spans="1:104" s="6" customFormat="1" ht="36" customHeight="1">
      <c r="A23" s="172" t="s">
        <v>41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</row>
    <row r="24" spans="1:104" s="6" customFormat="1" ht="24" customHeight="1">
      <c r="A24" s="172" t="s">
        <v>40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</row>
    <row r="25" spans="1:104" s="6" customFormat="1" ht="36" customHeight="1">
      <c r="A25" s="172" t="s">
        <v>39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</row>
    <row r="26" ht="3" customHeight="1"/>
  </sheetData>
  <sheetProtection/>
  <mergeCells count="51">
    <mergeCell ref="A9:F9"/>
    <mergeCell ref="A13:F14"/>
    <mergeCell ref="G13:G14"/>
    <mergeCell ref="H13:BD14"/>
    <mergeCell ref="BE13:CB13"/>
    <mergeCell ref="F5:CU5"/>
    <mergeCell ref="CC9:CZ9"/>
    <mergeCell ref="G8:BD8"/>
    <mergeCell ref="BE8:CB8"/>
    <mergeCell ref="BE9:CB9"/>
    <mergeCell ref="F6:CU6"/>
    <mergeCell ref="H11:BD12"/>
    <mergeCell ref="H9:BD9"/>
    <mergeCell ref="BE11:CB11"/>
    <mergeCell ref="CC11:CZ12"/>
    <mergeCell ref="BE12:CB12"/>
    <mergeCell ref="A3:CZ3"/>
    <mergeCell ref="G11:G12"/>
    <mergeCell ref="BE10:CB10"/>
    <mergeCell ref="CC10:CZ10"/>
    <mergeCell ref="CC8:CZ8"/>
    <mergeCell ref="BE18:CB18"/>
    <mergeCell ref="A8:F8"/>
    <mergeCell ref="H10:BD10"/>
    <mergeCell ref="A17:F18"/>
    <mergeCell ref="BE14:CB14"/>
    <mergeCell ref="H15:BD15"/>
    <mergeCell ref="BE15:CB15"/>
    <mergeCell ref="A10:F10"/>
    <mergeCell ref="A16:F16"/>
    <mergeCell ref="A11:F12"/>
    <mergeCell ref="A23:CZ23"/>
    <mergeCell ref="A15:F15"/>
    <mergeCell ref="CC16:CZ16"/>
    <mergeCell ref="G17:G18"/>
    <mergeCell ref="CC13:CZ14"/>
    <mergeCell ref="CC17:CZ18"/>
    <mergeCell ref="H17:BD18"/>
    <mergeCell ref="BE17:CB17"/>
    <mergeCell ref="H16:BD16"/>
    <mergeCell ref="BE16:CB16"/>
    <mergeCell ref="A24:CZ24"/>
    <mergeCell ref="CC15:CZ15"/>
    <mergeCell ref="A25:CZ25"/>
    <mergeCell ref="A19:F20"/>
    <mergeCell ref="G19:G20"/>
    <mergeCell ref="H19:BD20"/>
    <mergeCell ref="BE19:CB19"/>
    <mergeCell ref="CC19:CZ20"/>
    <mergeCell ref="BE20:CB20"/>
    <mergeCell ref="A22:CZ2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15.875" style="48" customWidth="1"/>
    <col min="4" max="5" width="8.00390625" style="49" customWidth="1"/>
    <col min="6" max="6" width="10.875" style="49" customWidth="1"/>
    <col min="7" max="7" width="13.125" style="49" customWidth="1"/>
    <col min="8" max="8" width="13.375" style="49" customWidth="1"/>
    <col min="9" max="10" width="9.125" style="48" customWidth="1"/>
    <col min="11" max="11" width="10.75390625" style="48" customWidth="1"/>
    <col min="12" max="16384" width="9.125" style="48" customWidth="1"/>
  </cols>
  <sheetData>
    <row r="1" ht="15.75">
      <c r="A1" s="51" t="s">
        <v>225</v>
      </c>
    </row>
    <row r="2" ht="4.5" customHeight="1"/>
    <row r="3" ht="15" hidden="1"/>
    <row r="4" spans="2:16" ht="18.75">
      <c r="B4" s="198" t="s">
        <v>307</v>
      </c>
      <c r="C4" s="198"/>
      <c r="D4" s="198"/>
      <c r="E4" s="198"/>
      <c r="F4" s="198"/>
      <c r="G4" s="198"/>
      <c r="H4" s="198"/>
      <c r="K4" s="60"/>
      <c r="L4" s="60"/>
      <c r="M4" s="60"/>
      <c r="N4" s="60"/>
      <c r="O4" s="60"/>
      <c r="P4" s="60"/>
    </row>
    <row r="5" spans="11:16" ht="15">
      <c r="K5" s="60"/>
      <c r="L5" s="60"/>
      <c r="M5" s="60"/>
      <c r="N5" s="60"/>
      <c r="O5" s="60"/>
      <c r="P5" s="60"/>
    </row>
    <row r="6" spans="2:16" ht="15.75">
      <c r="B6" s="62"/>
      <c r="C6" s="62"/>
      <c r="D6" s="52"/>
      <c r="E6" s="53" t="s">
        <v>200</v>
      </c>
      <c r="F6" s="52"/>
      <c r="G6" s="52"/>
      <c r="H6" s="52"/>
      <c r="K6" s="60"/>
      <c r="L6" s="60"/>
      <c r="M6" s="60"/>
      <c r="N6" s="60"/>
      <c r="P6" s="60"/>
    </row>
    <row r="7" spans="3:16" ht="15.75">
      <c r="C7" s="51" t="s">
        <v>72</v>
      </c>
      <c r="D7" s="50"/>
      <c r="E7" s="50"/>
      <c r="F7" s="50"/>
      <c r="G7" s="50"/>
      <c r="K7" s="60"/>
      <c r="L7" s="60"/>
      <c r="M7" s="60"/>
      <c r="N7" s="60"/>
      <c r="O7" s="60"/>
      <c r="P7" s="60"/>
    </row>
    <row r="8" spans="11:16" ht="12" customHeight="1">
      <c r="K8" s="60"/>
      <c r="L8" s="60"/>
      <c r="M8" s="60"/>
      <c r="N8" s="60"/>
      <c r="O8" s="60"/>
      <c r="P8" s="60"/>
    </row>
    <row r="9" spans="1:16" ht="16.5" customHeight="1">
      <c r="A9" s="199" t="s">
        <v>224</v>
      </c>
      <c r="B9" s="199"/>
      <c r="C9" s="199"/>
      <c r="D9" s="200" t="s">
        <v>71</v>
      </c>
      <c r="E9" s="200"/>
      <c r="F9" s="170" t="s">
        <v>223</v>
      </c>
      <c r="G9" s="200" t="s">
        <v>70</v>
      </c>
      <c r="H9" s="170" t="s">
        <v>222</v>
      </c>
      <c r="K9" s="57"/>
      <c r="L9" s="56"/>
      <c r="M9" s="56"/>
      <c r="N9" s="57"/>
      <c r="O9" s="57"/>
      <c r="P9" s="57"/>
    </row>
    <row r="10" spans="1:20" ht="51" customHeight="1">
      <c r="A10" s="199"/>
      <c r="B10" s="199"/>
      <c r="C10" s="199"/>
      <c r="D10" s="61" t="s">
        <v>324</v>
      </c>
      <c r="E10" s="61" t="s">
        <v>311</v>
      </c>
      <c r="F10" s="170"/>
      <c r="G10" s="200"/>
      <c r="H10" s="170"/>
      <c r="K10" s="57"/>
      <c r="L10" s="56"/>
      <c r="M10" s="56"/>
      <c r="N10" s="57"/>
      <c r="O10" s="57"/>
      <c r="P10" s="57"/>
      <c r="T10" s="60"/>
    </row>
    <row r="11" spans="1:16" ht="15.75">
      <c r="A11" s="200">
        <v>1</v>
      </c>
      <c r="B11" s="200"/>
      <c r="C11" s="200"/>
      <c r="D11" s="58">
        <v>2</v>
      </c>
      <c r="E11" s="58">
        <v>3</v>
      </c>
      <c r="F11" s="58">
        <v>4</v>
      </c>
      <c r="G11" s="58">
        <v>5</v>
      </c>
      <c r="H11" s="58">
        <v>6</v>
      </c>
      <c r="K11" s="56"/>
      <c r="L11" s="56"/>
      <c r="M11" s="56"/>
      <c r="N11" s="56"/>
      <c r="O11" s="56"/>
      <c r="P11" s="56"/>
    </row>
    <row r="12" spans="1:16" ht="115.5" customHeight="1">
      <c r="A12" s="201" t="s">
        <v>221</v>
      </c>
      <c r="B12" s="202"/>
      <c r="C12" s="203"/>
      <c r="D12" s="58"/>
      <c r="E12" s="58"/>
      <c r="F12" s="58">
        <v>100</v>
      </c>
      <c r="G12" s="58"/>
      <c r="H12" s="58">
        <v>2</v>
      </c>
      <c r="K12" s="57"/>
      <c r="L12" s="56"/>
      <c r="M12" s="56"/>
      <c r="N12" s="56"/>
      <c r="O12" s="56"/>
      <c r="P12" s="55"/>
    </row>
    <row r="13" spans="1:16" ht="15.75">
      <c r="A13" s="195" t="s">
        <v>62</v>
      </c>
      <c r="B13" s="196"/>
      <c r="C13" s="197"/>
      <c r="D13" s="58"/>
      <c r="E13" s="58"/>
      <c r="F13" s="58"/>
      <c r="G13" s="58"/>
      <c r="H13" s="58"/>
      <c r="K13" s="57"/>
      <c r="L13" s="55"/>
      <c r="M13" s="55"/>
      <c r="N13" s="55"/>
      <c r="O13" s="55"/>
      <c r="P13" s="55"/>
    </row>
    <row r="14" spans="1:16" ht="97.5" customHeight="1">
      <c r="A14" s="201" t="s">
        <v>69</v>
      </c>
      <c r="B14" s="202"/>
      <c r="C14" s="203"/>
      <c r="D14" s="59">
        <v>0.3</v>
      </c>
      <c r="E14" s="59">
        <v>0.3</v>
      </c>
      <c r="F14" s="58">
        <v>100</v>
      </c>
      <c r="G14" s="58" t="s">
        <v>65</v>
      </c>
      <c r="H14" s="58">
        <v>2</v>
      </c>
      <c r="K14" s="57"/>
      <c r="L14" s="55"/>
      <c r="M14" s="55"/>
      <c r="N14" s="55"/>
      <c r="O14" s="56"/>
      <c r="P14" s="55"/>
    </row>
    <row r="15" spans="1:16" ht="129" customHeight="1">
      <c r="A15" s="201" t="s">
        <v>220</v>
      </c>
      <c r="B15" s="202"/>
      <c r="C15" s="203"/>
      <c r="D15" s="58">
        <v>1</v>
      </c>
      <c r="E15" s="58">
        <v>1</v>
      </c>
      <c r="F15" s="58">
        <v>100</v>
      </c>
      <c r="G15" s="58" t="s">
        <v>65</v>
      </c>
      <c r="H15" s="58">
        <v>2</v>
      </c>
      <c r="K15" s="57"/>
      <c r="L15" s="55"/>
      <c r="M15" s="55"/>
      <c r="N15" s="55"/>
      <c r="O15" s="56"/>
      <c r="P15" s="55"/>
    </row>
    <row r="16" spans="1:16" ht="15.75">
      <c r="A16" s="195" t="s">
        <v>68</v>
      </c>
      <c r="B16" s="196"/>
      <c r="C16" s="197"/>
      <c r="D16" s="58"/>
      <c r="E16" s="58"/>
      <c r="F16" s="58"/>
      <c r="G16" s="58"/>
      <c r="H16" s="58"/>
      <c r="K16" s="57"/>
      <c r="L16" s="55"/>
      <c r="M16" s="55"/>
      <c r="N16" s="55"/>
      <c r="O16" s="55"/>
      <c r="P16" s="55"/>
    </row>
    <row r="17" spans="1:16" ht="63.75" customHeight="1">
      <c r="A17" s="201" t="s">
        <v>67</v>
      </c>
      <c r="B17" s="202"/>
      <c r="C17" s="203"/>
      <c r="D17" s="58">
        <v>0</v>
      </c>
      <c r="E17" s="58">
        <v>0</v>
      </c>
      <c r="F17" s="58">
        <v>100</v>
      </c>
      <c r="G17" s="58"/>
      <c r="H17" s="58">
        <v>2</v>
      </c>
      <c r="K17" s="57"/>
      <c r="L17" s="55"/>
      <c r="M17" s="55"/>
      <c r="N17" s="55"/>
      <c r="O17" s="56"/>
      <c r="P17" s="56"/>
    </row>
    <row r="18" spans="1:16" ht="96.75" customHeight="1">
      <c r="A18" s="201" t="s">
        <v>219</v>
      </c>
      <c r="B18" s="202"/>
      <c r="C18" s="203"/>
      <c r="D18" s="58">
        <v>1</v>
      </c>
      <c r="E18" s="58">
        <v>1</v>
      </c>
      <c r="F18" s="58">
        <v>100</v>
      </c>
      <c r="G18" s="58"/>
      <c r="H18" s="58">
        <v>2</v>
      </c>
      <c r="K18" s="57"/>
      <c r="L18" s="57"/>
      <c r="M18" s="57"/>
      <c r="N18" s="57"/>
      <c r="O18" s="57"/>
      <c r="P18" s="57"/>
    </row>
    <row r="19" spans="1:16" ht="74.25" customHeight="1">
      <c r="A19" s="201" t="s">
        <v>218</v>
      </c>
      <c r="B19" s="202"/>
      <c r="C19" s="203"/>
      <c r="D19" s="58">
        <v>5</v>
      </c>
      <c r="E19" s="58">
        <v>5</v>
      </c>
      <c r="F19" s="58">
        <v>100</v>
      </c>
      <c r="G19" s="58"/>
      <c r="H19" s="58">
        <v>2</v>
      </c>
      <c r="K19" s="57"/>
      <c r="L19" s="55"/>
      <c r="M19" s="55"/>
      <c r="N19" s="55"/>
      <c r="O19" s="56"/>
      <c r="P19" s="56"/>
    </row>
    <row r="20" spans="1:16" ht="102.75" customHeight="1">
      <c r="A20" s="201" t="s">
        <v>217</v>
      </c>
      <c r="B20" s="202"/>
      <c r="C20" s="203"/>
      <c r="D20" s="58">
        <v>1</v>
      </c>
      <c r="E20" s="58">
        <v>1</v>
      </c>
      <c r="F20" s="58">
        <v>100</v>
      </c>
      <c r="G20" s="58"/>
      <c r="H20" s="58">
        <v>2</v>
      </c>
      <c r="K20" s="57"/>
      <c r="L20" s="55"/>
      <c r="M20" s="55"/>
      <c r="N20" s="55"/>
      <c r="O20" s="56"/>
      <c r="P20" s="56"/>
    </row>
    <row r="21" spans="1:16" ht="96" customHeight="1">
      <c r="A21" s="201" t="s">
        <v>216</v>
      </c>
      <c r="B21" s="202"/>
      <c r="C21" s="203"/>
      <c r="D21" s="58">
        <v>1</v>
      </c>
      <c r="E21" s="58">
        <v>1</v>
      </c>
      <c r="F21" s="58">
        <v>100</v>
      </c>
      <c r="G21" s="58"/>
      <c r="H21" s="58">
        <v>2</v>
      </c>
      <c r="K21" s="57"/>
      <c r="L21" s="56"/>
      <c r="M21" s="56"/>
      <c r="N21" s="56"/>
      <c r="O21" s="56"/>
      <c r="P21" s="55"/>
    </row>
    <row r="22" spans="1:16" ht="15.75">
      <c r="A22" s="195" t="s">
        <v>62</v>
      </c>
      <c r="B22" s="196"/>
      <c r="C22" s="197"/>
      <c r="D22" s="58"/>
      <c r="E22" s="58"/>
      <c r="F22" s="58"/>
      <c r="G22" s="58"/>
      <c r="H22" s="58"/>
      <c r="K22" s="57"/>
      <c r="L22" s="55"/>
      <c r="M22" s="55"/>
      <c r="N22" s="55"/>
      <c r="O22" s="55"/>
      <c r="P22" s="55"/>
    </row>
    <row r="23" spans="1:16" ht="83.25" customHeight="1">
      <c r="A23" s="201" t="s">
        <v>215</v>
      </c>
      <c r="B23" s="202"/>
      <c r="C23" s="203"/>
      <c r="D23" s="58">
        <v>1</v>
      </c>
      <c r="E23" s="58">
        <v>1</v>
      </c>
      <c r="F23" s="58">
        <v>100</v>
      </c>
      <c r="G23" s="58" t="s">
        <v>65</v>
      </c>
      <c r="H23" s="58">
        <v>2</v>
      </c>
      <c r="K23" s="57"/>
      <c r="L23" s="57"/>
      <c r="M23" s="57"/>
      <c r="N23" s="57"/>
      <c r="O23" s="57"/>
      <c r="P23" s="57"/>
    </row>
    <row r="24" spans="1:16" ht="103.5" customHeight="1">
      <c r="A24" s="201" t="s">
        <v>214</v>
      </c>
      <c r="B24" s="202"/>
      <c r="C24" s="203"/>
      <c r="D24" s="58">
        <v>0</v>
      </c>
      <c r="E24" s="58">
        <v>0</v>
      </c>
      <c r="F24" s="58">
        <v>100</v>
      </c>
      <c r="G24" s="58" t="s">
        <v>65</v>
      </c>
      <c r="H24" s="58">
        <v>2</v>
      </c>
      <c r="K24" s="57"/>
      <c r="L24" s="57"/>
      <c r="M24" s="57"/>
      <c r="N24" s="57"/>
      <c r="O24" s="57"/>
      <c r="P24" s="57"/>
    </row>
    <row r="25" spans="1:16" ht="100.5" customHeight="1">
      <c r="A25" s="201" t="s">
        <v>66</v>
      </c>
      <c r="B25" s="202"/>
      <c r="C25" s="203"/>
      <c r="D25" s="58">
        <v>0</v>
      </c>
      <c r="E25" s="58">
        <v>0</v>
      </c>
      <c r="F25" s="58">
        <v>100</v>
      </c>
      <c r="G25" s="58" t="s">
        <v>65</v>
      </c>
      <c r="H25" s="58">
        <v>2</v>
      </c>
      <c r="K25" s="57"/>
      <c r="L25" s="57"/>
      <c r="M25" s="57"/>
      <c r="N25" s="57"/>
      <c r="O25" s="57"/>
      <c r="P25" s="57"/>
    </row>
    <row r="26" spans="1:16" ht="113.25" customHeight="1">
      <c r="A26" s="201" t="s">
        <v>213</v>
      </c>
      <c r="B26" s="202"/>
      <c r="C26" s="203"/>
      <c r="D26" s="58">
        <v>1</v>
      </c>
      <c r="E26" s="58">
        <v>1</v>
      </c>
      <c r="F26" s="58">
        <v>100</v>
      </c>
      <c r="G26" s="58" t="s">
        <v>65</v>
      </c>
      <c r="H26" s="58">
        <v>2</v>
      </c>
      <c r="K26" s="57"/>
      <c r="L26" s="57"/>
      <c r="M26" s="57"/>
      <c r="N26" s="57"/>
      <c r="O26" s="57"/>
      <c r="P26" s="57"/>
    </row>
    <row r="27" spans="1:16" ht="134.25" customHeight="1">
      <c r="A27" s="201" t="s">
        <v>212</v>
      </c>
      <c r="B27" s="202"/>
      <c r="C27" s="203"/>
      <c r="D27" s="58">
        <v>1</v>
      </c>
      <c r="E27" s="58">
        <v>1</v>
      </c>
      <c r="F27" s="58">
        <v>100</v>
      </c>
      <c r="G27" s="58" t="s">
        <v>65</v>
      </c>
      <c r="H27" s="58">
        <v>2</v>
      </c>
      <c r="K27" s="57"/>
      <c r="L27" s="57"/>
      <c r="M27" s="57"/>
      <c r="N27" s="57"/>
      <c r="O27" s="57"/>
      <c r="P27" s="57"/>
    </row>
    <row r="28" spans="1:16" ht="95.25" customHeight="1">
      <c r="A28" s="201" t="s">
        <v>64</v>
      </c>
      <c r="B28" s="202"/>
      <c r="C28" s="203"/>
      <c r="D28" s="58">
        <v>0</v>
      </c>
      <c r="E28" s="58">
        <v>0</v>
      </c>
      <c r="F28" s="58">
        <v>100</v>
      </c>
      <c r="G28" s="58" t="s">
        <v>61</v>
      </c>
      <c r="H28" s="58">
        <v>2</v>
      </c>
      <c r="K28" s="57"/>
      <c r="L28" s="57"/>
      <c r="M28" s="57"/>
      <c r="N28" s="57"/>
      <c r="O28" s="57"/>
      <c r="P28" s="57"/>
    </row>
    <row r="29" spans="1:16" ht="148.5" customHeight="1">
      <c r="A29" s="201" t="s">
        <v>211</v>
      </c>
      <c r="B29" s="202"/>
      <c r="C29" s="203"/>
      <c r="D29" s="58">
        <v>0</v>
      </c>
      <c r="E29" s="58">
        <v>0</v>
      </c>
      <c r="F29" s="58">
        <v>100</v>
      </c>
      <c r="G29" s="58"/>
      <c r="H29" s="58">
        <v>2</v>
      </c>
      <c r="K29" s="57"/>
      <c r="L29" s="57"/>
      <c r="M29" s="57"/>
      <c r="N29" s="57"/>
      <c r="O29" s="57"/>
      <c r="P29" s="57"/>
    </row>
    <row r="30" spans="1:16" ht="86.25" customHeight="1">
      <c r="A30" s="201" t="s">
        <v>63</v>
      </c>
      <c r="B30" s="202"/>
      <c r="C30" s="203"/>
      <c r="D30" s="58">
        <f>SUM(D32:D33)</f>
        <v>0</v>
      </c>
      <c r="E30" s="58">
        <f>SUM(E32:E33)</f>
        <v>0</v>
      </c>
      <c r="F30" s="58">
        <v>100</v>
      </c>
      <c r="G30" s="58"/>
      <c r="H30" s="58">
        <v>2</v>
      </c>
      <c r="K30" s="57"/>
      <c r="L30" s="55"/>
      <c r="M30" s="55"/>
      <c r="N30" s="55"/>
      <c r="O30" s="55"/>
      <c r="P30" s="55"/>
    </row>
    <row r="31" spans="1:16" ht="15.75">
      <c r="A31" s="195" t="s">
        <v>62</v>
      </c>
      <c r="B31" s="196"/>
      <c r="C31" s="197"/>
      <c r="D31" s="58"/>
      <c r="E31" s="58"/>
      <c r="F31" s="58"/>
      <c r="G31" s="58"/>
      <c r="H31" s="58"/>
      <c r="K31" s="57"/>
      <c r="L31" s="56"/>
      <c r="M31" s="56"/>
      <c r="N31" s="56"/>
      <c r="O31" s="56"/>
      <c r="P31" s="55"/>
    </row>
    <row r="32" spans="1:16" ht="120" customHeight="1">
      <c r="A32" s="201" t="s">
        <v>210</v>
      </c>
      <c r="B32" s="202"/>
      <c r="C32" s="203"/>
      <c r="D32" s="58">
        <v>0</v>
      </c>
      <c r="E32" s="58">
        <v>0</v>
      </c>
      <c r="F32" s="58">
        <v>100</v>
      </c>
      <c r="G32" s="58" t="s">
        <v>61</v>
      </c>
      <c r="H32" s="58">
        <v>2</v>
      </c>
      <c r="K32" s="57"/>
      <c r="L32" s="55"/>
      <c r="M32" s="55"/>
      <c r="N32" s="55"/>
      <c r="O32" s="55"/>
      <c r="P32" s="55"/>
    </row>
    <row r="33" spans="1:16" ht="150" customHeight="1">
      <c r="A33" s="201" t="s">
        <v>209</v>
      </c>
      <c r="B33" s="202"/>
      <c r="C33" s="203"/>
      <c r="D33" s="58">
        <v>0</v>
      </c>
      <c r="E33" s="58">
        <v>0</v>
      </c>
      <c r="F33" s="58">
        <v>100</v>
      </c>
      <c r="G33" s="58" t="s">
        <v>61</v>
      </c>
      <c r="H33" s="58">
        <v>2</v>
      </c>
      <c r="K33" s="57"/>
      <c r="L33" s="55"/>
      <c r="M33" s="55"/>
      <c r="N33" s="55"/>
      <c r="O33" s="56"/>
      <c r="P33" s="55"/>
    </row>
    <row r="34" spans="1:16" ht="39.75" customHeight="1">
      <c r="A34" s="201" t="s">
        <v>60</v>
      </c>
      <c r="B34" s="202"/>
      <c r="C34" s="203"/>
      <c r="D34" s="58"/>
      <c r="E34" s="58"/>
      <c r="F34" s="58">
        <v>100</v>
      </c>
      <c r="G34" s="58"/>
      <c r="H34" s="58">
        <v>2</v>
      </c>
      <c r="K34" s="57"/>
      <c r="L34" s="56"/>
      <c r="M34" s="56"/>
      <c r="N34" s="56"/>
      <c r="O34" s="56"/>
      <c r="P34" s="55"/>
    </row>
    <row r="36" spans="2:8" ht="15.75">
      <c r="B36" s="54" t="s">
        <v>208</v>
      </c>
      <c r="C36" s="54"/>
      <c r="D36" s="53"/>
      <c r="E36" s="53" t="s">
        <v>308</v>
      </c>
      <c r="F36" s="53"/>
      <c r="G36" s="53"/>
      <c r="H36" s="52"/>
    </row>
    <row r="37" spans="2:7" ht="15.75">
      <c r="B37" s="51" t="s">
        <v>14</v>
      </c>
      <c r="E37" s="50" t="s">
        <v>15</v>
      </c>
      <c r="G37" s="50" t="s">
        <v>207</v>
      </c>
    </row>
  </sheetData>
  <sheetProtection/>
  <mergeCells count="30"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  <mergeCell ref="A14:C14"/>
    <mergeCell ref="A15:C15"/>
    <mergeCell ref="A26:C26"/>
    <mergeCell ref="A17:C17"/>
    <mergeCell ref="A18:C18"/>
    <mergeCell ref="A19:C19"/>
    <mergeCell ref="A20:C20"/>
    <mergeCell ref="A21:C21"/>
    <mergeCell ref="A22:C22"/>
    <mergeCell ref="A23:C23"/>
    <mergeCell ref="A16:C16"/>
    <mergeCell ref="B4:H4"/>
    <mergeCell ref="A9:C10"/>
    <mergeCell ref="D9:E9"/>
    <mergeCell ref="F9:F10"/>
    <mergeCell ref="G9:G10"/>
    <mergeCell ref="H9:H10"/>
    <mergeCell ref="A11:C11"/>
    <mergeCell ref="A12:C12"/>
    <mergeCell ref="A13:C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V30"/>
  <sheetViews>
    <sheetView zoomScalePageLayoutView="0" workbookViewId="0" topLeftCell="C1">
      <selection activeCell="F10" sqref="F10:G10"/>
    </sheetView>
  </sheetViews>
  <sheetFormatPr defaultColWidth="9.00390625" defaultRowHeight="12.75"/>
  <cols>
    <col min="1" max="2" width="9.125" style="48" hidden="1" customWidth="1"/>
    <col min="3" max="3" width="11.00390625" style="48" customWidth="1"/>
    <col min="4" max="4" width="9.125" style="48" customWidth="1"/>
    <col min="5" max="5" width="14.125" style="48" customWidth="1"/>
    <col min="6" max="7" width="8.00390625" style="49" customWidth="1"/>
    <col min="8" max="8" width="10.875" style="49" customWidth="1"/>
    <col min="9" max="9" width="14.25390625" style="49" customWidth="1"/>
    <col min="10" max="10" width="11.375" style="49" customWidth="1"/>
    <col min="11" max="11" width="9.125" style="48" customWidth="1"/>
    <col min="12" max="12" width="9.00390625" style="48" customWidth="1"/>
    <col min="13" max="13" width="9.75390625" style="48" customWidth="1"/>
    <col min="14" max="16384" width="9.125" style="48" customWidth="1"/>
  </cols>
  <sheetData>
    <row r="1" ht="15.75">
      <c r="C1" s="51" t="s">
        <v>240</v>
      </c>
    </row>
    <row r="2" ht="9.75" customHeight="1"/>
    <row r="3" ht="7.5" customHeight="1"/>
    <row r="4" spans="4:10" ht="18.75">
      <c r="D4" s="198" t="s">
        <v>312</v>
      </c>
      <c r="E4" s="198"/>
      <c r="F4" s="198"/>
      <c r="G4" s="198"/>
      <c r="H4" s="198"/>
      <c r="I4" s="198"/>
      <c r="J4" s="198"/>
    </row>
    <row r="5" ht="7.5" customHeight="1"/>
    <row r="6" spans="4:10" ht="15.75">
      <c r="D6" s="62"/>
      <c r="E6" s="62"/>
      <c r="F6" s="53" t="s">
        <v>239</v>
      </c>
      <c r="G6" s="52"/>
      <c r="H6" s="52"/>
      <c r="I6" s="52"/>
      <c r="J6" s="52"/>
    </row>
    <row r="7" spans="5:9" ht="15.75">
      <c r="E7" s="51" t="s">
        <v>72</v>
      </c>
      <c r="F7" s="50"/>
      <c r="G7" s="50"/>
      <c r="H7" s="50"/>
      <c r="I7" s="50"/>
    </row>
    <row r="9" spans="3:10" ht="31.5" customHeight="1">
      <c r="C9" s="210" t="s">
        <v>224</v>
      </c>
      <c r="D9" s="210"/>
      <c r="E9" s="210"/>
      <c r="F9" s="211" t="s">
        <v>71</v>
      </c>
      <c r="G9" s="211"/>
      <c r="H9" s="212" t="s">
        <v>223</v>
      </c>
      <c r="I9" s="211" t="s">
        <v>70</v>
      </c>
      <c r="J9" s="212" t="s">
        <v>222</v>
      </c>
    </row>
    <row r="10" spans="3:10" ht="51" customHeight="1">
      <c r="C10" s="210"/>
      <c r="D10" s="210"/>
      <c r="E10" s="210"/>
      <c r="F10" s="61" t="s">
        <v>324</v>
      </c>
      <c r="G10" s="61" t="s">
        <v>311</v>
      </c>
      <c r="H10" s="212"/>
      <c r="I10" s="211"/>
      <c r="J10" s="212"/>
    </row>
    <row r="11" spans="3:10" ht="15.75">
      <c r="C11" s="200">
        <v>1</v>
      </c>
      <c r="D11" s="200"/>
      <c r="E11" s="200"/>
      <c r="F11" s="58">
        <v>2</v>
      </c>
      <c r="G11" s="58">
        <v>3</v>
      </c>
      <c r="H11" s="58">
        <v>4</v>
      </c>
      <c r="I11" s="58">
        <v>5</v>
      </c>
      <c r="J11" s="58">
        <v>6</v>
      </c>
    </row>
    <row r="12" spans="3:22" ht="62.25" customHeight="1">
      <c r="C12" s="204" t="s">
        <v>238</v>
      </c>
      <c r="D12" s="205"/>
      <c r="E12" s="206"/>
      <c r="F12" s="58"/>
      <c r="G12" s="58"/>
      <c r="H12" s="58"/>
      <c r="I12" s="58"/>
      <c r="J12" s="67">
        <f>(J14+J15+J18)/3</f>
        <v>0.3333333333333333</v>
      </c>
      <c r="M12" s="57"/>
      <c r="N12" s="60"/>
      <c r="O12" s="60"/>
      <c r="P12" s="60"/>
      <c r="Q12" s="60"/>
      <c r="R12" s="60"/>
      <c r="S12" s="60"/>
      <c r="T12" s="60"/>
      <c r="U12" s="60"/>
      <c r="V12" s="60"/>
    </row>
    <row r="13" spans="3:22" ht="15.75">
      <c r="C13" s="204" t="s">
        <v>237</v>
      </c>
      <c r="D13" s="205"/>
      <c r="E13" s="206"/>
      <c r="F13" s="58"/>
      <c r="G13" s="58"/>
      <c r="H13" s="58"/>
      <c r="I13" s="58"/>
      <c r="J13" s="58"/>
      <c r="M13" s="57"/>
      <c r="N13" s="60"/>
      <c r="O13" s="60"/>
      <c r="P13" s="60"/>
      <c r="Q13" s="60"/>
      <c r="R13" s="60"/>
      <c r="S13" s="60"/>
      <c r="T13" s="60"/>
      <c r="U13" s="60"/>
      <c r="V13" s="60"/>
    </row>
    <row r="14" spans="3:22" ht="92.25" customHeight="1">
      <c r="C14" s="204" t="s">
        <v>236</v>
      </c>
      <c r="D14" s="205"/>
      <c r="E14" s="206"/>
      <c r="F14" s="58">
        <v>0</v>
      </c>
      <c r="G14" s="58">
        <v>5</v>
      </c>
      <c r="H14" s="71">
        <f>F14*100/G14</f>
        <v>0</v>
      </c>
      <c r="I14" s="58" t="s">
        <v>61</v>
      </c>
      <c r="J14" s="58">
        <v>0.25</v>
      </c>
      <c r="M14" s="57"/>
      <c r="N14" s="60"/>
      <c r="O14" s="60"/>
      <c r="P14" s="60"/>
      <c r="Q14" s="60"/>
      <c r="R14" s="60"/>
      <c r="S14" s="60"/>
      <c r="T14" s="60"/>
      <c r="U14" s="60"/>
      <c r="V14" s="60"/>
    </row>
    <row r="15" spans="3:22" ht="62.25" customHeight="1">
      <c r="C15" s="204" t="s">
        <v>235</v>
      </c>
      <c r="D15" s="205"/>
      <c r="E15" s="206"/>
      <c r="F15" s="58">
        <v>0</v>
      </c>
      <c r="G15" s="58">
        <v>10</v>
      </c>
      <c r="H15" s="71">
        <f>(H16+H17)/2</f>
        <v>0</v>
      </c>
      <c r="I15" s="58" t="s">
        <v>61</v>
      </c>
      <c r="J15" s="58">
        <v>0.25</v>
      </c>
      <c r="M15" s="57"/>
      <c r="N15" s="60"/>
      <c r="O15" s="60"/>
      <c r="P15" s="60"/>
      <c r="Q15" s="60"/>
      <c r="R15" s="60"/>
      <c r="S15" s="60"/>
      <c r="T15" s="60"/>
      <c r="U15" s="60"/>
      <c r="V15" s="60"/>
    </row>
    <row r="16" spans="3:22" ht="78" customHeight="1">
      <c r="C16" s="204" t="s">
        <v>234</v>
      </c>
      <c r="D16" s="205"/>
      <c r="E16" s="206"/>
      <c r="F16" s="58">
        <v>0</v>
      </c>
      <c r="G16" s="58">
        <v>10</v>
      </c>
      <c r="H16" s="71">
        <f>F16*100/G16</f>
        <v>0</v>
      </c>
      <c r="I16" s="58" t="s">
        <v>61</v>
      </c>
      <c r="J16" s="58">
        <v>0.25</v>
      </c>
      <c r="M16" s="57"/>
      <c r="N16" s="60"/>
      <c r="O16" s="60"/>
      <c r="P16" s="60"/>
      <c r="Q16" s="60"/>
      <c r="R16" s="60"/>
      <c r="S16" s="60"/>
      <c r="T16" s="60"/>
      <c r="U16" s="60"/>
      <c r="V16" s="60"/>
    </row>
    <row r="17" spans="3:22" ht="33.75" customHeight="1">
      <c r="C17" s="204" t="s">
        <v>233</v>
      </c>
      <c r="D17" s="205"/>
      <c r="E17" s="206"/>
      <c r="F17" s="58">
        <v>0</v>
      </c>
      <c r="G17" s="58">
        <v>10</v>
      </c>
      <c r="H17" s="71">
        <f>F17*100/G17</f>
        <v>0</v>
      </c>
      <c r="I17" s="58" t="s">
        <v>61</v>
      </c>
      <c r="J17" s="58">
        <v>0.25</v>
      </c>
      <c r="M17" s="57"/>
      <c r="N17" s="60"/>
      <c r="O17" s="60"/>
      <c r="P17" s="60"/>
      <c r="Q17" s="60"/>
      <c r="R17" s="60"/>
      <c r="S17" s="60"/>
      <c r="T17" s="60"/>
      <c r="U17" s="60"/>
      <c r="V17" s="60"/>
    </row>
    <row r="18" spans="3:22" ht="154.5" customHeight="1">
      <c r="C18" s="204" t="s">
        <v>232</v>
      </c>
      <c r="D18" s="205"/>
      <c r="E18" s="206"/>
      <c r="F18" s="58">
        <v>0</v>
      </c>
      <c r="G18" s="58">
        <v>0</v>
      </c>
      <c r="H18" s="58">
        <v>100</v>
      </c>
      <c r="I18" s="58" t="s">
        <v>61</v>
      </c>
      <c r="J18" s="58">
        <v>0.5</v>
      </c>
      <c r="M18" s="57"/>
      <c r="N18" s="60"/>
      <c r="O18" s="70"/>
      <c r="P18" s="70"/>
      <c r="Q18" s="70"/>
      <c r="R18" s="68"/>
      <c r="S18" s="68"/>
      <c r="T18" s="68"/>
      <c r="U18" s="69"/>
      <c r="V18" s="68"/>
    </row>
    <row r="19" spans="3:22" ht="79.5" customHeight="1">
      <c r="C19" s="204" t="s">
        <v>75</v>
      </c>
      <c r="D19" s="205"/>
      <c r="E19" s="206"/>
      <c r="F19" s="58"/>
      <c r="G19" s="58"/>
      <c r="H19" s="58"/>
      <c r="I19" s="58"/>
      <c r="J19" s="58">
        <v>0.5</v>
      </c>
      <c r="M19" s="57"/>
      <c r="N19" s="60"/>
      <c r="O19" s="60"/>
      <c r="P19" s="60"/>
      <c r="Q19" s="60"/>
      <c r="R19" s="60"/>
      <c r="S19" s="60"/>
      <c r="T19" s="60"/>
      <c r="U19" s="60"/>
      <c r="V19" s="60"/>
    </row>
    <row r="20" spans="3:22" ht="93.75" customHeight="1">
      <c r="C20" s="204" t="s">
        <v>231</v>
      </c>
      <c r="D20" s="205"/>
      <c r="E20" s="206"/>
      <c r="F20" s="58">
        <v>0</v>
      </c>
      <c r="G20" s="58">
        <v>0</v>
      </c>
      <c r="H20" s="58">
        <v>100</v>
      </c>
      <c r="I20" s="58" t="s">
        <v>61</v>
      </c>
      <c r="J20" s="58">
        <v>0.5</v>
      </c>
      <c r="M20" s="57"/>
      <c r="N20" s="60"/>
      <c r="O20" s="60"/>
      <c r="P20" s="60"/>
      <c r="Q20" s="60"/>
      <c r="R20" s="60"/>
      <c r="S20" s="60"/>
      <c r="T20" s="60"/>
      <c r="U20" s="60"/>
      <c r="V20" s="60"/>
    </row>
    <row r="21" spans="3:22" ht="65.25" customHeight="1">
      <c r="C21" s="204" t="s">
        <v>230</v>
      </c>
      <c r="D21" s="205"/>
      <c r="E21" s="206"/>
      <c r="F21" s="58"/>
      <c r="G21" s="58"/>
      <c r="H21" s="58"/>
      <c r="I21" s="58"/>
      <c r="J21" s="58">
        <v>0.5</v>
      </c>
      <c r="M21" s="57"/>
      <c r="N21" s="60"/>
      <c r="O21" s="60"/>
      <c r="P21" s="60"/>
      <c r="Q21" s="60"/>
      <c r="R21" s="60"/>
      <c r="S21" s="60"/>
      <c r="T21" s="60"/>
      <c r="U21" s="60"/>
      <c r="V21" s="60"/>
    </row>
    <row r="22" spans="3:22" ht="23.25" customHeight="1">
      <c r="C22" s="207" t="s">
        <v>62</v>
      </c>
      <c r="D22" s="208"/>
      <c r="E22" s="209"/>
      <c r="F22" s="58"/>
      <c r="G22" s="58"/>
      <c r="H22" s="58"/>
      <c r="I22" s="58"/>
      <c r="J22" s="58"/>
      <c r="M22" s="57"/>
      <c r="N22" s="60"/>
      <c r="O22" s="60"/>
      <c r="P22" s="60"/>
      <c r="Q22" s="60"/>
      <c r="R22" s="60"/>
      <c r="S22" s="60"/>
      <c r="T22" s="60"/>
      <c r="U22" s="60"/>
      <c r="V22" s="60"/>
    </row>
    <row r="23" spans="3:22" ht="108" customHeight="1">
      <c r="C23" s="204" t="s">
        <v>74</v>
      </c>
      <c r="D23" s="205"/>
      <c r="E23" s="206"/>
      <c r="F23" s="58">
        <v>1</v>
      </c>
      <c r="G23" s="58">
        <v>1</v>
      </c>
      <c r="H23" s="58">
        <v>100</v>
      </c>
      <c r="I23" s="58" t="s">
        <v>65</v>
      </c>
      <c r="J23" s="58">
        <v>0.5</v>
      </c>
      <c r="M23" s="57"/>
      <c r="N23" s="60"/>
      <c r="O23" s="60"/>
      <c r="P23" s="60"/>
      <c r="Q23" s="60"/>
      <c r="R23" s="60"/>
      <c r="S23" s="60"/>
      <c r="T23" s="60"/>
      <c r="U23" s="60"/>
      <c r="V23" s="60"/>
    </row>
    <row r="24" spans="3:22" ht="154.5" customHeight="1">
      <c r="C24" s="204" t="s">
        <v>229</v>
      </c>
      <c r="D24" s="205"/>
      <c r="E24" s="206"/>
      <c r="F24" s="58">
        <v>0</v>
      </c>
      <c r="G24" s="58">
        <v>0</v>
      </c>
      <c r="H24" s="58">
        <v>100</v>
      </c>
      <c r="I24" s="58" t="s">
        <v>61</v>
      </c>
      <c r="J24" s="58">
        <v>0.5</v>
      </c>
      <c r="M24" s="57"/>
      <c r="N24" s="60"/>
      <c r="O24" s="60"/>
      <c r="P24" s="60"/>
      <c r="Q24" s="60"/>
      <c r="R24" s="60"/>
      <c r="S24" s="60"/>
      <c r="T24" s="60"/>
      <c r="U24" s="60"/>
      <c r="V24" s="60"/>
    </row>
    <row r="25" spans="3:22" ht="77.25" customHeight="1">
      <c r="C25" s="204" t="s">
        <v>228</v>
      </c>
      <c r="D25" s="205"/>
      <c r="E25" s="206"/>
      <c r="F25" s="58"/>
      <c r="G25" s="58"/>
      <c r="H25" s="58"/>
      <c r="I25" s="58" t="s">
        <v>61</v>
      </c>
      <c r="J25" s="58">
        <v>0.2</v>
      </c>
      <c r="M25" s="57"/>
      <c r="N25" s="60"/>
      <c r="O25" s="60"/>
      <c r="P25" s="60"/>
      <c r="Q25" s="60"/>
      <c r="R25" s="60"/>
      <c r="S25" s="60"/>
      <c r="T25" s="60"/>
      <c r="U25" s="60"/>
      <c r="V25" s="60"/>
    </row>
    <row r="26" spans="3:22" ht="108.75" customHeight="1">
      <c r="C26" s="204" t="s">
        <v>227</v>
      </c>
      <c r="D26" s="205"/>
      <c r="E26" s="206"/>
      <c r="F26" s="58">
        <v>0</v>
      </c>
      <c r="G26" s="58">
        <v>0</v>
      </c>
      <c r="H26" s="58">
        <v>100</v>
      </c>
      <c r="I26" s="58" t="s">
        <v>61</v>
      </c>
      <c r="J26" s="58">
        <v>0.2</v>
      </c>
      <c r="M26" s="57"/>
      <c r="N26" s="60"/>
      <c r="O26" s="60"/>
      <c r="P26" s="60"/>
      <c r="Q26" s="60"/>
      <c r="R26" s="60"/>
      <c r="S26" s="60"/>
      <c r="T26" s="60"/>
      <c r="U26" s="60"/>
      <c r="V26" s="60"/>
    </row>
    <row r="27" spans="3:22" ht="39" customHeight="1">
      <c r="C27" s="204" t="s">
        <v>73</v>
      </c>
      <c r="D27" s="205"/>
      <c r="E27" s="206"/>
      <c r="F27" s="58"/>
      <c r="G27" s="58"/>
      <c r="H27" s="58"/>
      <c r="I27" s="58"/>
      <c r="J27" s="67">
        <f>SUM(J12,J19,J21,J25)/4</f>
        <v>0.3833333333333333</v>
      </c>
      <c r="M27" s="57"/>
      <c r="N27" s="60"/>
      <c r="O27" s="60"/>
      <c r="P27" s="60"/>
      <c r="Q27" s="60"/>
      <c r="R27" s="60"/>
      <c r="S27" s="60"/>
      <c r="T27" s="60"/>
      <c r="U27" s="60"/>
      <c r="V27" s="60"/>
    </row>
    <row r="28" ht="21" customHeight="1"/>
    <row r="29" spans="4:9" ht="18.75" customHeight="1">
      <c r="D29" s="66" t="s">
        <v>208</v>
      </c>
      <c r="E29" s="66"/>
      <c r="F29" s="65"/>
      <c r="G29" s="65" t="s">
        <v>308</v>
      </c>
      <c r="H29" s="65"/>
      <c r="I29" s="65"/>
    </row>
    <row r="30" spans="4:9" ht="18" customHeight="1">
      <c r="D30" s="51" t="s">
        <v>226</v>
      </c>
      <c r="E30" s="64"/>
      <c r="F30" s="63"/>
      <c r="G30" s="50" t="s">
        <v>15</v>
      </c>
      <c r="H30" s="63"/>
      <c r="I30" s="50" t="s">
        <v>16</v>
      </c>
    </row>
    <row r="31" ht="75.75" customHeight="1"/>
    <row r="32" ht="91.5" customHeight="1"/>
    <row r="33" ht="5.25" customHeight="1"/>
    <row r="34" ht="66" customHeight="1"/>
    <row r="36" ht="127.5" customHeight="1"/>
    <row r="37" ht="155.25" customHeight="1"/>
    <row r="38" ht="0.75" customHeight="1" hidden="1"/>
    <row r="39" ht="79.5" customHeight="1"/>
    <row r="40" ht="111" customHeight="1"/>
    <row r="41" ht="5.25" customHeight="1"/>
    <row r="42" ht="33.75" customHeight="1"/>
    <row r="43" ht="9" customHeight="1"/>
    <row r="53" ht="15.75" customHeight="1"/>
    <row r="54" ht="15.75" customHeight="1"/>
    <row r="56" ht="15.75" customHeight="1"/>
    <row r="57" ht="15.75" customHeight="1"/>
    <row r="67" ht="55.5" customHeight="1"/>
  </sheetData>
  <sheetProtection/>
  <mergeCells count="23">
    <mergeCell ref="D4:J4"/>
    <mergeCell ref="C9:E10"/>
    <mergeCell ref="F9:G9"/>
    <mergeCell ref="H9:H10"/>
    <mergeCell ref="I9:I10"/>
    <mergeCell ref="J9:J10"/>
    <mergeCell ref="C15:E15"/>
    <mergeCell ref="C18:E18"/>
    <mergeCell ref="C16:E16"/>
    <mergeCell ref="C17:E17"/>
    <mergeCell ref="C11:E11"/>
    <mergeCell ref="C12:E12"/>
    <mergeCell ref="C13:E13"/>
    <mergeCell ref="C14:E14"/>
    <mergeCell ref="C27:E27"/>
    <mergeCell ref="C23:E23"/>
    <mergeCell ref="C24:E24"/>
    <mergeCell ref="C25:E25"/>
    <mergeCell ref="C26:E26"/>
    <mergeCell ref="C19:E19"/>
    <mergeCell ref="C20:E20"/>
    <mergeCell ref="C21:E21"/>
    <mergeCell ref="C22:E2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D13" sqref="D13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23.875" style="48" customWidth="1"/>
    <col min="4" max="5" width="8.00390625" style="48" customWidth="1"/>
    <col min="6" max="6" width="10.375" style="48" customWidth="1"/>
    <col min="7" max="7" width="12.75390625" style="48" customWidth="1"/>
    <col min="8" max="8" width="11.25390625" style="48" customWidth="1"/>
    <col min="9" max="10" width="9.125" style="48" customWidth="1"/>
    <col min="11" max="11" width="9.375" style="48" customWidth="1"/>
    <col min="12" max="16384" width="9.125" style="48" customWidth="1"/>
  </cols>
  <sheetData>
    <row r="1" ht="15.75">
      <c r="A1" s="51" t="s">
        <v>255</v>
      </c>
    </row>
    <row r="2" ht="6.75" customHeight="1"/>
    <row r="3" ht="1.5" customHeight="1" hidden="1"/>
    <row r="4" spans="1:8" ht="18.75">
      <c r="A4" s="198" t="s">
        <v>313</v>
      </c>
      <c r="B4" s="198"/>
      <c r="C4" s="198"/>
      <c r="D4" s="198"/>
      <c r="E4" s="198"/>
      <c r="F4" s="198"/>
      <c r="G4" s="198"/>
      <c r="H4" s="198"/>
    </row>
    <row r="5" ht="7.5" customHeight="1"/>
    <row r="6" spans="2:8" ht="15.75">
      <c r="B6" s="62"/>
      <c r="C6" s="62"/>
      <c r="D6" s="75" t="s">
        <v>200</v>
      </c>
      <c r="E6" s="62"/>
      <c r="F6" s="62"/>
      <c r="G6" s="62"/>
      <c r="H6" s="62"/>
    </row>
    <row r="7" spans="3:7" ht="15.75">
      <c r="C7" s="64" t="s">
        <v>72</v>
      </c>
      <c r="D7" s="51"/>
      <c r="E7" s="51"/>
      <c r="F7" s="51"/>
      <c r="G7" s="51"/>
    </row>
    <row r="9" spans="1:8" ht="15" customHeight="1">
      <c r="A9" s="210" t="s">
        <v>224</v>
      </c>
      <c r="B9" s="210"/>
      <c r="C9" s="210"/>
      <c r="D9" s="213" t="s">
        <v>71</v>
      </c>
      <c r="E9" s="213"/>
      <c r="F9" s="212" t="s">
        <v>223</v>
      </c>
      <c r="G9" s="211" t="s">
        <v>70</v>
      </c>
      <c r="H9" s="212" t="s">
        <v>222</v>
      </c>
    </row>
    <row r="10" spans="1:8" ht="42" customHeight="1">
      <c r="A10" s="210"/>
      <c r="B10" s="210"/>
      <c r="C10" s="210"/>
      <c r="D10" s="61" t="s">
        <v>324</v>
      </c>
      <c r="E10" s="61" t="s">
        <v>311</v>
      </c>
      <c r="F10" s="212"/>
      <c r="G10" s="211"/>
      <c r="H10" s="212"/>
    </row>
    <row r="11" spans="1:8" ht="12.75" customHeight="1">
      <c r="A11" s="200">
        <v>1</v>
      </c>
      <c r="B11" s="200"/>
      <c r="C11" s="200"/>
      <c r="D11" s="58">
        <v>2</v>
      </c>
      <c r="E11" s="58">
        <v>3</v>
      </c>
      <c r="F11" s="58">
        <v>4</v>
      </c>
      <c r="G11" s="58">
        <v>5</v>
      </c>
      <c r="H11" s="58">
        <v>6</v>
      </c>
    </row>
    <row r="12" spans="1:8" ht="74.25" customHeight="1">
      <c r="A12" s="204" t="s">
        <v>254</v>
      </c>
      <c r="B12" s="205"/>
      <c r="C12" s="206"/>
      <c r="D12" s="72">
        <v>1</v>
      </c>
      <c r="E12" s="72">
        <v>1</v>
      </c>
      <c r="F12" s="72">
        <v>100</v>
      </c>
      <c r="G12" s="72" t="s">
        <v>65</v>
      </c>
      <c r="H12" s="72">
        <v>2</v>
      </c>
    </row>
    <row r="13" spans="1:8" ht="33" customHeight="1">
      <c r="A13" s="204" t="s">
        <v>81</v>
      </c>
      <c r="B13" s="205"/>
      <c r="C13" s="206"/>
      <c r="D13" s="72"/>
      <c r="E13" s="72"/>
      <c r="F13" s="74"/>
      <c r="G13" s="73"/>
      <c r="H13" s="72">
        <v>2</v>
      </c>
    </row>
    <row r="14" spans="1:8" ht="20.25" customHeight="1">
      <c r="A14" s="204" t="s">
        <v>237</v>
      </c>
      <c r="B14" s="205"/>
      <c r="C14" s="206"/>
      <c r="D14" s="72"/>
      <c r="E14" s="72"/>
      <c r="F14" s="72"/>
      <c r="G14" s="73"/>
      <c r="H14" s="72"/>
    </row>
    <row r="15" spans="1:8" ht="91.5" customHeight="1">
      <c r="A15" s="204" t="s">
        <v>253</v>
      </c>
      <c r="B15" s="205"/>
      <c r="C15" s="206"/>
      <c r="D15" s="72">
        <v>0</v>
      </c>
      <c r="E15" s="72">
        <v>0</v>
      </c>
      <c r="F15" s="72">
        <v>100</v>
      </c>
      <c r="G15" s="72" t="s">
        <v>61</v>
      </c>
      <c r="H15" s="72">
        <v>2</v>
      </c>
    </row>
    <row r="16" spans="1:8" ht="106.5" customHeight="1">
      <c r="A16" s="204" t="s">
        <v>252</v>
      </c>
      <c r="B16" s="205"/>
      <c r="C16" s="206"/>
      <c r="D16" s="72">
        <v>0</v>
      </c>
      <c r="E16" s="72">
        <v>0</v>
      </c>
      <c r="F16" s="72">
        <v>100</v>
      </c>
      <c r="G16" s="72" t="s">
        <v>65</v>
      </c>
      <c r="H16" s="72">
        <v>2</v>
      </c>
    </row>
    <row r="17" spans="1:8" ht="122.25" customHeight="1">
      <c r="A17" s="204" t="s">
        <v>251</v>
      </c>
      <c r="B17" s="205"/>
      <c r="C17" s="206"/>
      <c r="D17" s="72">
        <v>0</v>
      </c>
      <c r="E17" s="72">
        <v>0</v>
      </c>
      <c r="F17" s="72">
        <v>100</v>
      </c>
      <c r="G17" s="72" t="s">
        <v>61</v>
      </c>
      <c r="H17" s="72">
        <v>2</v>
      </c>
    </row>
    <row r="18" spans="1:8" ht="108.75" customHeight="1">
      <c r="A18" s="204" t="s">
        <v>250</v>
      </c>
      <c r="B18" s="205"/>
      <c r="C18" s="206"/>
      <c r="D18" s="72">
        <v>0</v>
      </c>
      <c r="E18" s="72">
        <v>0</v>
      </c>
      <c r="F18" s="72">
        <v>100</v>
      </c>
      <c r="G18" s="72" t="s">
        <v>61</v>
      </c>
      <c r="H18" s="72">
        <v>2</v>
      </c>
    </row>
    <row r="19" spans="1:8" ht="78.75" customHeight="1">
      <c r="A19" s="204" t="s">
        <v>80</v>
      </c>
      <c r="B19" s="205"/>
      <c r="C19" s="206"/>
      <c r="D19" s="72">
        <v>0</v>
      </c>
      <c r="E19" s="72">
        <v>0</v>
      </c>
      <c r="F19" s="72">
        <v>100</v>
      </c>
      <c r="G19" s="72" t="s">
        <v>65</v>
      </c>
      <c r="H19" s="72">
        <v>2</v>
      </c>
    </row>
    <row r="20" spans="1:8" ht="60" customHeight="1">
      <c r="A20" s="204" t="s">
        <v>249</v>
      </c>
      <c r="B20" s="205"/>
      <c r="C20" s="206"/>
      <c r="D20" s="72">
        <v>0</v>
      </c>
      <c r="E20" s="72">
        <v>0</v>
      </c>
      <c r="F20" s="72">
        <v>100</v>
      </c>
      <c r="G20" s="72" t="s">
        <v>65</v>
      </c>
      <c r="H20" s="72">
        <v>2</v>
      </c>
    </row>
    <row r="21" spans="1:8" ht="33" customHeight="1">
      <c r="A21" s="204" t="s">
        <v>79</v>
      </c>
      <c r="B21" s="205"/>
      <c r="C21" s="206"/>
      <c r="D21" s="72">
        <f>SUM(D23:D24)</f>
        <v>0</v>
      </c>
      <c r="E21" s="72">
        <f>SUM(E23:E24)</f>
        <v>0</v>
      </c>
      <c r="F21" s="72">
        <v>100</v>
      </c>
      <c r="G21" s="73"/>
      <c r="H21" s="72">
        <v>2</v>
      </c>
    </row>
    <row r="22" spans="1:8" ht="15" customHeight="1">
      <c r="A22" s="204" t="s">
        <v>237</v>
      </c>
      <c r="B22" s="205"/>
      <c r="C22" s="206"/>
      <c r="D22" s="72"/>
      <c r="E22" s="72"/>
      <c r="F22" s="72"/>
      <c r="G22" s="73"/>
      <c r="H22" s="72"/>
    </row>
    <row r="23" spans="1:8" ht="46.5" customHeight="1">
      <c r="A23" s="204" t="s">
        <v>78</v>
      </c>
      <c r="B23" s="205"/>
      <c r="C23" s="206"/>
      <c r="D23" s="72">
        <v>0</v>
      </c>
      <c r="E23" s="72">
        <v>0</v>
      </c>
      <c r="F23" s="72">
        <v>100</v>
      </c>
      <c r="G23" s="73" t="s">
        <v>61</v>
      </c>
      <c r="H23" s="72">
        <v>2</v>
      </c>
    </row>
    <row r="24" spans="1:8" ht="63.75" customHeight="1">
      <c r="A24" s="204" t="s">
        <v>248</v>
      </c>
      <c r="B24" s="205"/>
      <c r="C24" s="206"/>
      <c r="D24" s="72">
        <f>SUM(D25:D27)</f>
        <v>0</v>
      </c>
      <c r="E24" s="72">
        <f>SUM(E25:E27)</f>
        <v>0</v>
      </c>
      <c r="F24" s="72">
        <v>100</v>
      </c>
      <c r="G24" s="73" t="s">
        <v>65</v>
      </c>
      <c r="H24" s="72">
        <v>2</v>
      </c>
    </row>
    <row r="25" spans="1:8" ht="28.5" customHeight="1">
      <c r="A25" s="204" t="s">
        <v>77</v>
      </c>
      <c r="B25" s="205"/>
      <c r="C25" s="206"/>
      <c r="D25" s="72">
        <v>0</v>
      </c>
      <c r="E25" s="72">
        <v>0</v>
      </c>
      <c r="F25" s="72">
        <v>100</v>
      </c>
      <c r="G25" s="72"/>
      <c r="H25" s="72">
        <v>2</v>
      </c>
    </row>
    <row r="26" spans="1:8" ht="31.5" customHeight="1">
      <c r="A26" s="204" t="s">
        <v>76</v>
      </c>
      <c r="B26" s="205"/>
      <c r="C26" s="206"/>
      <c r="D26" s="72">
        <v>0</v>
      </c>
      <c r="E26" s="72">
        <v>0</v>
      </c>
      <c r="F26" s="72">
        <v>100</v>
      </c>
      <c r="G26" s="73"/>
      <c r="H26" s="72">
        <v>2</v>
      </c>
    </row>
    <row r="27" spans="1:8" ht="29.25" customHeight="1">
      <c r="A27" s="204" t="s">
        <v>247</v>
      </c>
      <c r="B27" s="205"/>
      <c r="C27" s="206"/>
      <c r="D27" s="72">
        <v>0</v>
      </c>
      <c r="E27" s="72">
        <v>0</v>
      </c>
      <c r="F27" s="72">
        <v>100</v>
      </c>
      <c r="G27" s="72"/>
      <c r="H27" s="72">
        <v>2</v>
      </c>
    </row>
    <row r="28" spans="1:8" ht="27.75" customHeight="1">
      <c r="A28" s="204" t="s">
        <v>246</v>
      </c>
      <c r="B28" s="205"/>
      <c r="C28" s="206"/>
      <c r="D28" s="72">
        <v>0</v>
      </c>
      <c r="E28" s="72">
        <v>0</v>
      </c>
      <c r="F28" s="72">
        <v>100</v>
      </c>
      <c r="G28" s="72" t="s">
        <v>61</v>
      </c>
      <c r="H28" s="72">
        <v>2</v>
      </c>
    </row>
    <row r="29" spans="1:8" ht="59.25" customHeight="1">
      <c r="A29" s="204" t="s">
        <v>245</v>
      </c>
      <c r="B29" s="205"/>
      <c r="C29" s="206"/>
      <c r="D29" s="72">
        <v>0</v>
      </c>
      <c r="E29" s="72">
        <v>0</v>
      </c>
      <c r="F29" s="72">
        <v>100</v>
      </c>
      <c r="G29" s="73"/>
      <c r="H29" s="72">
        <v>2</v>
      </c>
    </row>
    <row r="30" spans="1:8" ht="75.75" customHeight="1">
      <c r="A30" s="204" t="s">
        <v>244</v>
      </c>
      <c r="B30" s="205"/>
      <c r="C30" s="206"/>
      <c r="D30" s="72">
        <f>SUM(D32:D33)</f>
        <v>0</v>
      </c>
      <c r="E30" s="72">
        <f>SUM(E32:E33)</f>
        <v>0</v>
      </c>
      <c r="F30" s="72">
        <v>100</v>
      </c>
      <c r="G30" s="72"/>
      <c r="H30" s="72">
        <v>2</v>
      </c>
    </row>
    <row r="31" spans="1:8" ht="15.75">
      <c r="A31" s="207" t="s">
        <v>237</v>
      </c>
      <c r="B31" s="208"/>
      <c r="C31" s="209"/>
      <c r="D31" s="72"/>
      <c r="E31" s="72"/>
      <c r="F31" s="72"/>
      <c r="G31" s="72"/>
      <c r="H31" s="72"/>
    </row>
    <row r="32" spans="1:8" ht="63" customHeight="1">
      <c r="A32" s="204" t="s">
        <v>243</v>
      </c>
      <c r="B32" s="205"/>
      <c r="C32" s="206"/>
      <c r="D32" s="72">
        <v>0</v>
      </c>
      <c r="E32" s="72">
        <v>0</v>
      </c>
      <c r="F32" s="72">
        <v>100</v>
      </c>
      <c r="G32" s="73" t="s">
        <v>61</v>
      </c>
      <c r="H32" s="72">
        <v>2</v>
      </c>
    </row>
    <row r="33" spans="1:8" ht="120.75" customHeight="1">
      <c r="A33" s="204" t="s">
        <v>242</v>
      </c>
      <c r="B33" s="205"/>
      <c r="C33" s="206"/>
      <c r="D33" s="72">
        <v>0</v>
      </c>
      <c r="E33" s="72">
        <v>0</v>
      </c>
      <c r="F33" s="72">
        <v>100</v>
      </c>
      <c r="G33" s="73" t="s">
        <v>65</v>
      </c>
      <c r="H33" s="72">
        <v>2</v>
      </c>
    </row>
    <row r="34" spans="1:8" ht="33.75" customHeight="1">
      <c r="A34" s="204" t="s">
        <v>241</v>
      </c>
      <c r="B34" s="205"/>
      <c r="C34" s="206"/>
      <c r="D34" s="72"/>
      <c r="E34" s="72"/>
      <c r="F34" s="72"/>
      <c r="G34" s="73"/>
      <c r="H34" s="72">
        <f>(H30+H28+H21+H13+H12)/5</f>
        <v>2</v>
      </c>
    </row>
    <row r="36" spans="2:7" ht="15">
      <c r="B36" s="62" t="s">
        <v>208</v>
      </c>
      <c r="C36" s="62"/>
      <c r="D36" s="62" t="s">
        <v>308</v>
      </c>
      <c r="E36" s="62"/>
      <c r="F36" s="62"/>
      <c r="G36" s="62"/>
    </row>
    <row r="37" spans="2:7" ht="15.75">
      <c r="B37" s="51" t="s">
        <v>14</v>
      </c>
      <c r="E37" s="51" t="s">
        <v>15</v>
      </c>
      <c r="G37" s="51" t="s">
        <v>16</v>
      </c>
    </row>
  </sheetData>
  <sheetProtection/>
  <mergeCells count="30">
    <mergeCell ref="A4:H4"/>
    <mergeCell ref="A15:C15"/>
    <mergeCell ref="A9:C10"/>
    <mergeCell ref="D9:E9"/>
    <mergeCell ref="F9:F10"/>
    <mergeCell ref="G9:G10"/>
    <mergeCell ref="H9:H10"/>
    <mergeCell ref="A11:C11"/>
    <mergeCell ref="A12:C12"/>
    <mergeCell ref="A13:C13"/>
    <mergeCell ref="A14:C14"/>
    <mergeCell ref="A26:C26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0">
      <selection activeCell="L13" sqref="L13"/>
    </sheetView>
  </sheetViews>
  <sheetFormatPr defaultColWidth="9.00390625" defaultRowHeight="12.75"/>
  <cols>
    <col min="1" max="6" width="9.125" style="48" customWidth="1"/>
    <col min="7" max="7" width="9.625" style="48" customWidth="1"/>
    <col min="8" max="8" width="10.00390625" style="48" customWidth="1"/>
    <col min="9" max="16384" width="9.125" style="48" customWidth="1"/>
  </cols>
  <sheetData>
    <row r="1" ht="15.75">
      <c r="A1" s="51" t="s">
        <v>293</v>
      </c>
    </row>
    <row r="2" ht="3" customHeight="1"/>
    <row r="3" ht="12" customHeight="1" hidden="1"/>
    <row r="4" spans="2:8" ht="15" customHeight="1">
      <c r="B4" s="220" t="s">
        <v>292</v>
      </c>
      <c r="C4" s="220"/>
      <c r="D4" s="220"/>
      <c r="E4" s="220"/>
      <c r="F4" s="220"/>
      <c r="G4" s="220"/>
      <c r="H4" s="220"/>
    </row>
    <row r="5" spans="2:8" ht="15" customHeight="1">
      <c r="B5" s="220"/>
      <c r="C5" s="220"/>
      <c r="D5" s="220"/>
      <c r="E5" s="220"/>
      <c r="F5" s="220"/>
      <c r="G5" s="220"/>
      <c r="H5" s="220"/>
    </row>
    <row r="6" spans="2:8" ht="15" customHeight="1">
      <c r="B6" s="220"/>
      <c r="C6" s="220"/>
      <c r="D6" s="220"/>
      <c r="E6" s="220"/>
      <c r="F6" s="220"/>
      <c r="G6" s="220"/>
      <c r="H6" s="220"/>
    </row>
    <row r="7" spans="2:8" ht="24" customHeight="1">
      <c r="B7" s="220"/>
      <c r="C7" s="220"/>
      <c r="D7" s="220"/>
      <c r="E7" s="220"/>
      <c r="F7" s="220"/>
      <c r="G7" s="220"/>
      <c r="H7" s="220"/>
    </row>
    <row r="8" spans="2:8" ht="15">
      <c r="B8" s="62"/>
      <c r="C8" s="66"/>
      <c r="D8" s="66" t="s">
        <v>200</v>
      </c>
      <c r="E8" s="66"/>
      <c r="F8" s="66"/>
      <c r="G8" s="66"/>
      <c r="H8" s="62"/>
    </row>
    <row r="9" spans="2:7" ht="15">
      <c r="B9" s="81" t="s">
        <v>291</v>
      </c>
      <c r="C9" s="64"/>
      <c r="D9" s="64"/>
      <c r="E9" s="64"/>
      <c r="F9" s="64"/>
      <c r="G9" s="64"/>
    </row>
    <row r="10" ht="11.25" customHeight="1"/>
    <row r="11" spans="1:9" ht="15.75">
      <c r="A11" s="221" t="s">
        <v>290</v>
      </c>
      <c r="B11" s="222"/>
      <c r="C11" s="222"/>
      <c r="D11" s="223"/>
      <c r="E11" s="221" t="s">
        <v>289</v>
      </c>
      <c r="F11" s="222"/>
      <c r="G11" s="222"/>
      <c r="H11" s="222"/>
      <c r="I11" s="223"/>
    </row>
    <row r="12" spans="1:9" ht="23.25" customHeight="1">
      <c r="A12" s="224" t="s">
        <v>288</v>
      </c>
      <c r="B12" s="225"/>
      <c r="C12" s="225"/>
      <c r="D12" s="226"/>
      <c r="E12" s="80">
        <v>2015</v>
      </c>
      <c r="F12" s="80">
        <v>2016</v>
      </c>
      <c r="G12" s="80">
        <v>2017</v>
      </c>
      <c r="H12" s="80">
        <v>2018</v>
      </c>
      <c r="I12" s="80">
        <v>2019</v>
      </c>
    </row>
    <row r="13" spans="1:9" ht="24.75" customHeight="1">
      <c r="A13" s="227"/>
      <c r="B13" s="228"/>
      <c r="C13" s="228"/>
      <c r="D13" s="229"/>
      <c r="E13" s="79" t="s">
        <v>287</v>
      </c>
      <c r="F13" s="79" t="s">
        <v>287</v>
      </c>
      <c r="G13" s="79" t="s">
        <v>287</v>
      </c>
      <c r="H13" s="79" t="s">
        <v>287</v>
      </c>
      <c r="I13" s="79" t="s">
        <v>287</v>
      </c>
    </row>
    <row r="14" spans="1:9" s="76" customFormat="1" ht="12.75" customHeight="1">
      <c r="A14" s="230" t="s">
        <v>286</v>
      </c>
      <c r="B14" s="231"/>
      <c r="C14" s="231"/>
      <c r="D14" s="232"/>
      <c r="E14" s="77"/>
      <c r="F14" s="77"/>
      <c r="G14" s="77"/>
      <c r="H14" s="77"/>
      <c r="I14" s="77"/>
    </row>
    <row r="15" spans="1:9" s="76" customFormat="1" ht="12.75" customHeight="1">
      <c r="A15" s="217" t="s">
        <v>278</v>
      </c>
      <c r="B15" s="218"/>
      <c r="C15" s="218"/>
      <c r="D15" s="219"/>
      <c r="E15" s="77">
        <v>30</v>
      </c>
      <c r="F15" s="77">
        <v>30</v>
      </c>
      <c r="G15" s="77">
        <v>30</v>
      </c>
      <c r="H15" s="77">
        <v>30</v>
      </c>
      <c r="I15" s="77">
        <v>30</v>
      </c>
    </row>
    <row r="16" spans="1:9" s="76" customFormat="1" ht="12.75" customHeight="1">
      <c r="A16" s="217" t="s">
        <v>277</v>
      </c>
      <c r="B16" s="218"/>
      <c r="C16" s="218"/>
      <c r="D16" s="219"/>
      <c r="E16" s="77">
        <v>0</v>
      </c>
      <c r="F16" s="77">
        <v>0</v>
      </c>
      <c r="G16" s="77">
        <v>0</v>
      </c>
      <c r="H16" s="77">
        <v>0</v>
      </c>
      <c r="I16" s="77">
        <v>0</v>
      </c>
    </row>
    <row r="17" spans="1:9" s="76" customFormat="1" ht="12.75" customHeight="1">
      <c r="A17" s="217" t="s">
        <v>276</v>
      </c>
      <c r="B17" s="218"/>
      <c r="C17" s="218"/>
      <c r="D17" s="219"/>
      <c r="E17" s="77">
        <v>1</v>
      </c>
      <c r="F17" s="77">
        <v>1</v>
      </c>
      <c r="G17" s="77">
        <v>1</v>
      </c>
      <c r="H17" s="77">
        <v>1</v>
      </c>
      <c r="I17" s="77">
        <v>1</v>
      </c>
    </row>
    <row r="18" spans="1:9" s="76" customFormat="1" ht="12.75" customHeight="1">
      <c r="A18" s="217" t="s">
        <v>285</v>
      </c>
      <c r="B18" s="218"/>
      <c r="C18" s="218"/>
      <c r="D18" s="219"/>
      <c r="E18" s="77">
        <v>5</v>
      </c>
      <c r="F18" s="77">
        <v>5</v>
      </c>
      <c r="G18" s="77">
        <v>5</v>
      </c>
      <c r="H18" s="77">
        <v>5</v>
      </c>
      <c r="I18" s="77">
        <v>5</v>
      </c>
    </row>
    <row r="19" spans="1:9" s="76" customFormat="1" ht="12.75" customHeight="1">
      <c r="A19" s="217" t="s">
        <v>284</v>
      </c>
      <c r="B19" s="218"/>
      <c r="C19" s="218"/>
      <c r="D19" s="219"/>
      <c r="E19" s="77">
        <v>1</v>
      </c>
      <c r="F19" s="77">
        <v>1</v>
      </c>
      <c r="G19" s="77">
        <v>1</v>
      </c>
      <c r="H19" s="77">
        <v>1</v>
      </c>
      <c r="I19" s="77">
        <v>1</v>
      </c>
    </row>
    <row r="20" spans="1:9" s="76" customFormat="1" ht="12.75" customHeight="1">
      <c r="A20" s="217" t="s">
        <v>270</v>
      </c>
      <c r="B20" s="218"/>
      <c r="C20" s="218"/>
      <c r="D20" s="219"/>
      <c r="E20" s="77">
        <v>1</v>
      </c>
      <c r="F20" s="77">
        <v>1</v>
      </c>
      <c r="G20" s="77">
        <v>1</v>
      </c>
      <c r="H20" s="77">
        <v>1</v>
      </c>
      <c r="I20" s="77">
        <v>1</v>
      </c>
    </row>
    <row r="21" spans="1:9" s="76" customFormat="1" ht="12.75" customHeight="1">
      <c r="A21" s="217" t="s">
        <v>269</v>
      </c>
      <c r="B21" s="218"/>
      <c r="C21" s="218"/>
      <c r="D21" s="219"/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 s="76" customFormat="1" ht="12.75" customHeight="1">
      <c r="A22" s="217" t="s">
        <v>283</v>
      </c>
      <c r="B22" s="218"/>
      <c r="C22" s="218"/>
      <c r="D22" s="219"/>
      <c r="E22" s="77">
        <v>1</v>
      </c>
      <c r="F22" s="77">
        <v>1</v>
      </c>
      <c r="G22" s="77">
        <v>1</v>
      </c>
      <c r="H22" s="77">
        <v>1</v>
      </c>
      <c r="I22" s="77">
        <v>1</v>
      </c>
    </row>
    <row r="23" spans="1:9" s="76" customFormat="1" ht="12.75" customHeight="1">
      <c r="A23" s="217" t="s">
        <v>282</v>
      </c>
      <c r="B23" s="218"/>
      <c r="C23" s="218"/>
      <c r="D23" s="219"/>
      <c r="E23" s="77">
        <v>1</v>
      </c>
      <c r="F23" s="77">
        <v>1</v>
      </c>
      <c r="G23" s="77">
        <v>1</v>
      </c>
      <c r="H23" s="77">
        <v>1</v>
      </c>
      <c r="I23" s="77">
        <v>1</v>
      </c>
    </row>
    <row r="24" spans="1:11" s="76" customFormat="1" ht="12.75" customHeight="1">
      <c r="A24" s="217" t="s">
        <v>259</v>
      </c>
      <c r="B24" s="218"/>
      <c r="C24" s="218"/>
      <c r="D24" s="219"/>
      <c r="E24" s="77">
        <v>0</v>
      </c>
      <c r="F24" s="77">
        <v>0</v>
      </c>
      <c r="G24" s="77">
        <v>0</v>
      </c>
      <c r="H24" s="77">
        <v>0</v>
      </c>
      <c r="I24" s="77">
        <v>0</v>
      </c>
      <c r="K24" s="78"/>
    </row>
    <row r="25" spans="1:11" s="76" customFormat="1" ht="12.75" customHeight="1">
      <c r="A25" s="217" t="s">
        <v>281</v>
      </c>
      <c r="B25" s="218"/>
      <c r="C25" s="218"/>
      <c r="D25" s="219"/>
      <c r="E25" s="77">
        <v>0</v>
      </c>
      <c r="F25" s="77">
        <v>0</v>
      </c>
      <c r="G25" s="77">
        <v>0</v>
      </c>
      <c r="H25" s="77">
        <v>0</v>
      </c>
      <c r="I25" s="77">
        <v>0</v>
      </c>
      <c r="K25" s="78"/>
    </row>
    <row r="26" spans="1:11" s="76" customFormat="1" ht="12.75" customHeight="1">
      <c r="A26" s="217" t="s">
        <v>280</v>
      </c>
      <c r="B26" s="218"/>
      <c r="C26" s="218"/>
      <c r="D26" s="219"/>
      <c r="E26" s="77">
        <v>0</v>
      </c>
      <c r="F26" s="77">
        <v>0</v>
      </c>
      <c r="G26" s="77">
        <v>0</v>
      </c>
      <c r="H26" s="77">
        <v>0</v>
      </c>
      <c r="I26" s="77">
        <v>0</v>
      </c>
      <c r="K26" s="78"/>
    </row>
    <row r="27" spans="1:9" s="76" customFormat="1" ht="12.75" customHeight="1">
      <c r="A27" s="217" t="s">
        <v>279</v>
      </c>
      <c r="B27" s="218"/>
      <c r="C27" s="218"/>
      <c r="D27" s="219"/>
      <c r="E27" s="77"/>
      <c r="F27" s="77"/>
      <c r="G27" s="77"/>
      <c r="H27" s="77"/>
      <c r="I27" s="77"/>
    </row>
    <row r="28" spans="1:9" s="76" customFormat="1" ht="12.75" customHeight="1">
      <c r="A28" s="217" t="s">
        <v>278</v>
      </c>
      <c r="B28" s="218"/>
      <c r="C28" s="218"/>
      <c r="D28" s="219"/>
      <c r="E28" s="77">
        <v>5</v>
      </c>
      <c r="F28" s="77">
        <v>5</v>
      </c>
      <c r="G28" s="77">
        <v>5</v>
      </c>
      <c r="H28" s="77">
        <v>5</v>
      </c>
      <c r="I28" s="77">
        <v>5</v>
      </c>
    </row>
    <row r="29" spans="1:9" s="76" customFormat="1" ht="12.75" customHeight="1">
      <c r="A29" s="217" t="s">
        <v>277</v>
      </c>
      <c r="B29" s="218"/>
      <c r="C29" s="218"/>
      <c r="D29" s="219"/>
      <c r="E29" s="77">
        <v>10</v>
      </c>
      <c r="F29" s="77">
        <v>10</v>
      </c>
      <c r="G29" s="77">
        <v>10</v>
      </c>
      <c r="H29" s="77">
        <v>10</v>
      </c>
      <c r="I29" s="77">
        <v>10</v>
      </c>
    </row>
    <row r="30" spans="1:9" s="76" customFormat="1" ht="12.75" customHeight="1">
      <c r="A30" s="217" t="s">
        <v>276</v>
      </c>
      <c r="B30" s="218"/>
      <c r="C30" s="218"/>
      <c r="D30" s="219"/>
      <c r="E30" s="77">
        <v>10</v>
      </c>
      <c r="F30" s="77">
        <v>10</v>
      </c>
      <c r="G30" s="77">
        <v>10</v>
      </c>
      <c r="H30" s="77">
        <v>10</v>
      </c>
      <c r="I30" s="77">
        <v>10</v>
      </c>
    </row>
    <row r="31" spans="1:9" s="76" customFormat="1" ht="12.75" customHeight="1">
      <c r="A31" s="217" t="s">
        <v>275</v>
      </c>
      <c r="B31" s="218"/>
      <c r="C31" s="218"/>
      <c r="D31" s="219"/>
      <c r="E31" s="77">
        <v>0</v>
      </c>
      <c r="F31" s="77">
        <v>0</v>
      </c>
      <c r="G31" s="77">
        <v>0</v>
      </c>
      <c r="H31" s="77">
        <v>0</v>
      </c>
      <c r="I31" s="77">
        <v>0</v>
      </c>
    </row>
    <row r="32" spans="1:9" s="76" customFormat="1" ht="12.75" customHeight="1">
      <c r="A32" s="217" t="s">
        <v>270</v>
      </c>
      <c r="B32" s="218"/>
      <c r="C32" s="218"/>
      <c r="D32" s="219"/>
      <c r="E32" s="77">
        <v>0</v>
      </c>
      <c r="F32" s="77">
        <v>0</v>
      </c>
      <c r="G32" s="77">
        <v>0</v>
      </c>
      <c r="H32" s="77">
        <v>0</v>
      </c>
      <c r="I32" s="77">
        <v>0</v>
      </c>
    </row>
    <row r="33" spans="1:9" s="76" customFormat="1" ht="12.75" customHeight="1">
      <c r="A33" s="217" t="s">
        <v>264</v>
      </c>
      <c r="B33" s="218"/>
      <c r="C33" s="218"/>
      <c r="D33" s="219"/>
      <c r="E33" s="77">
        <v>1</v>
      </c>
      <c r="F33" s="77">
        <v>1</v>
      </c>
      <c r="G33" s="77">
        <v>1</v>
      </c>
      <c r="H33" s="77">
        <v>1</v>
      </c>
      <c r="I33" s="77">
        <v>1</v>
      </c>
    </row>
    <row r="34" spans="1:9" s="76" customFormat="1" ht="12.75" customHeight="1">
      <c r="A34" s="217" t="s">
        <v>274</v>
      </c>
      <c r="B34" s="218"/>
      <c r="C34" s="218"/>
      <c r="D34" s="219"/>
      <c r="E34" s="77">
        <v>0</v>
      </c>
      <c r="F34" s="77">
        <v>0</v>
      </c>
      <c r="G34" s="77">
        <v>0</v>
      </c>
      <c r="H34" s="77">
        <v>0</v>
      </c>
      <c r="I34" s="77">
        <v>0</v>
      </c>
    </row>
    <row r="35" spans="1:9" s="76" customFormat="1" ht="12.75" customHeight="1">
      <c r="A35" s="217" t="s">
        <v>260</v>
      </c>
      <c r="B35" s="218"/>
      <c r="C35" s="218"/>
      <c r="D35" s="219"/>
      <c r="E35" s="77">
        <v>0</v>
      </c>
      <c r="F35" s="77">
        <v>0</v>
      </c>
      <c r="G35" s="77">
        <v>0</v>
      </c>
      <c r="H35" s="77">
        <v>0</v>
      </c>
      <c r="I35" s="77">
        <v>0</v>
      </c>
    </row>
    <row r="36" spans="1:9" s="76" customFormat="1" ht="12.75" customHeight="1">
      <c r="A36" s="217" t="s">
        <v>273</v>
      </c>
      <c r="B36" s="218"/>
      <c r="C36" s="218"/>
      <c r="D36" s="219"/>
      <c r="E36" s="77"/>
      <c r="F36" s="77"/>
      <c r="G36" s="77"/>
      <c r="H36" s="77"/>
      <c r="I36" s="77"/>
    </row>
    <row r="37" spans="1:11" s="76" customFormat="1" ht="12.75" customHeight="1">
      <c r="A37" s="217" t="s">
        <v>272</v>
      </c>
      <c r="B37" s="218"/>
      <c r="C37" s="218"/>
      <c r="D37" s="219"/>
      <c r="E37" s="77">
        <v>1</v>
      </c>
      <c r="F37" s="77">
        <v>1</v>
      </c>
      <c r="G37" s="77">
        <v>1</v>
      </c>
      <c r="H37" s="77">
        <v>1</v>
      </c>
      <c r="I37" s="77">
        <v>1</v>
      </c>
      <c r="K37" s="76" t="s">
        <v>271</v>
      </c>
    </row>
    <row r="38" spans="1:9" s="76" customFormat="1" ht="12.75" customHeight="1">
      <c r="A38" s="217" t="s">
        <v>270</v>
      </c>
      <c r="B38" s="218"/>
      <c r="C38" s="218"/>
      <c r="D38" s="219"/>
      <c r="E38" s="77">
        <v>0</v>
      </c>
      <c r="F38" s="77">
        <v>0</v>
      </c>
      <c r="G38" s="77">
        <v>0</v>
      </c>
      <c r="H38" s="77">
        <v>0</v>
      </c>
      <c r="I38" s="77">
        <v>0</v>
      </c>
    </row>
    <row r="39" spans="1:9" s="76" customFormat="1" ht="12.75" customHeight="1">
      <c r="A39" s="217" t="s">
        <v>269</v>
      </c>
      <c r="B39" s="218"/>
      <c r="C39" s="218"/>
      <c r="D39" s="219"/>
      <c r="E39" s="77">
        <v>0</v>
      </c>
      <c r="F39" s="77">
        <v>0</v>
      </c>
      <c r="G39" s="77">
        <v>0</v>
      </c>
      <c r="H39" s="77">
        <v>0</v>
      </c>
      <c r="I39" s="77">
        <v>0</v>
      </c>
    </row>
    <row r="40" spans="1:9" s="76" customFormat="1" ht="12.75" customHeight="1">
      <c r="A40" s="217" t="s">
        <v>268</v>
      </c>
      <c r="B40" s="218"/>
      <c r="C40" s="218"/>
      <c r="D40" s="219"/>
      <c r="E40" s="77">
        <v>0</v>
      </c>
      <c r="F40" s="77">
        <v>0</v>
      </c>
      <c r="G40" s="77">
        <v>0</v>
      </c>
      <c r="H40" s="77">
        <v>0</v>
      </c>
      <c r="I40" s="77">
        <v>0</v>
      </c>
    </row>
    <row r="41" spans="1:9" s="76" customFormat="1" ht="12.75" customHeight="1">
      <c r="A41" s="217" t="s">
        <v>267</v>
      </c>
      <c r="B41" s="218"/>
      <c r="C41" s="218"/>
      <c r="D41" s="219"/>
      <c r="E41" s="77">
        <v>0</v>
      </c>
      <c r="F41" s="77">
        <v>0</v>
      </c>
      <c r="G41" s="77">
        <v>0</v>
      </c>
      <c r="H41" s="77">
        <v>0</v>
      </c>
      <c r="I41" s="77">
        <v>0</v>
      </c>
    </row>
    <row r="42" spans="1:9" s="76" customFormat="1" ht="12.75" customHeight="1">
      <c r="A42" s="217" t="s">
        <v>266</v>
      </c>
      <c r="B42" s="218"/>
      <c r="C42" s="218"/>
      <c r="D42" s="219"/>
      <c r="E42" s="77">
        <v>0</v>
      </c>
      <c r="F42" s="77">
        <v>0</v>
      </c>
      <c r="G42" s="77">
        <v>0</v>
      </c>
      <c r="H42" s="77">
        <v>0</v>
      </c>
      <c r="I42" s="77">
        <v>0</v>
      </c>
    </row>
    <row r="43" spans="1:9" s="76" customFormat="1" ht="12.75" customHeight="1">
      <c r="A43" s="217" t="s">
        <v>265</v>
      </c>
      <c r="B43" s="218"/>
      <c r="C43" s="218"/>
      <c r="D43" s="219"/>
      <c r="E43" s="77">
        <v>0</v>
      </c>
      <c r="F43" s="77">
        <v>0</v>
      </c>
      <c r="G43" s="77">
        <v>0</v>
      </c>
      <c r="H43" s="77">
        <v>0</v>
      </c>
      <c r="I43" s="77">
        <v>0</v>
      </c>
    </row>
    <row r="44" spans="1:9" s="76" customFormat="1" ht="12.75" customHeight="1">
      <c r="A44" s="217" t="s">
        <v>264</v>
      </c>
      <c r="B44" s="218"/>
      <c r="C44" s="218"/>
      <c r="D44" s="219"/>
      <c r="E44" s="77"/>
      <c r="F44" s="77"/>
      <c r="G44" s="77"/>
      <c r="H44" s="77"/>
      <c r="I44" s="77"/>
    </row>
    <row r="45" spans="1:9" s="76" customFormat="1" ht="12.75" customHeight="1">
      <c r="A45" s="217" t="s">
        <v>263</v>
      </c>
      <c r="B45" s="218"/>
      <c r="C45" s="218"/>
      <c r="D45" s="219"/>
      <c r="E45" s="77">
        <v>0</v>
      </c>
      <c r="F45" s="77">
        <v>0</v>
      </c>
      <c r="G45" s="77">
        <v>0</v>
      </c>
      <c r="H45" s="77">
        <v>0</v>
      </c>
      <c r="I45" s="77">
        <v>0</v>
      </c>
    </row>
    <row r="46" spans="1:9" s="76" customFormat="1" ht="12.75" customHeight="1">
      <c r="A46" s="217" t="s">
        <v>262</v>
      </c>
      <c r="B46" s="218"/>
      <c r="C46" s="218"/>
      <c r="D46" s="219"/>
      <c r="E46" s="77">
        <v>0</v>
      </c>
      <c r="F46" s="77">
        <v>0</v>
      </c>
      <c r="G46" s="77">
        <v>0</v>
      </c>
      <c r="H46" s="77">
        <v>0</v>
      </c>
      <c r="I46" s="77">
        <v>0</v>
      </c>
    </row>
    <row r="47" spans="1:9" s="76" customFormat="1" ht="12.75" customHeight="1">
      <c r="A47" s="217" t="s">
        <v>261</v>
      </c>
      <c r="B47" s="218"/>
      <c r="C47" s="218"/>
      <c r="D47" s="219"/>
      <c r="E47" s="77">
        <v>0</v>
      </c>
      <c r="F47" s="77">
        <v>0</v>
      </c>
      <c r="G47" s="77">
        <v>0</v>
      </c>
      <c r="H47" s="77">
        <v>0</v>
      </c>
      <c r="I47" s="77">
        <v>0</v>
      </c>
    </row>
    <row r="48" spans="1:9" s="76" customFormat="1" ht="12.75" customHeight="1">
      <c r="A48" s="217" t="s">
        <v>260</v>
      </c>
      <c r="B48" s="218"/>
      <c r="C48" s="218"/>
      <c r="D48" s="219"/>
      <c r="E48" s="77">
        <v>0</v>
      </c>
      <c r="F48" s="77">
        <v>0</v>
      </c>
      <c r="G48" s="77">
        <v>0</v>
      </c>
      <c r="H48" s="77">
        <v>0</v>
      </c>
      <c r="I48" s="77">
        <v>0</v>
      </c>
    </row>
    <row r="49" spans="1:9" s="76" customFormat="1" ht="12.75" customHeight="1">
      <c r="A49" s="217" t="s">
        <v>259</v>
      </c>
      <c r="B49" s="218"/>
      <c r="C49" s="218"/>
      <c r="D49" s="219"/>
      <c r="E49" s="77">
        <v>0</v>
      </c>
      <c r="F49" s="77">
        <v>0</v>
      </c>
      <c r="G49" s="77">
        <v>0</v>
      </c>
      <c r="H49" s="77">
        <v>0</v>
      </c>
      <c r="I49" s="77">
        <v>0</v>
      </c>
    </row>
    <row r="50" spans="1:9" s="76" customFormat="1" ht="12.75" customHeight="1">
      <c r="A50" s="217" t="s">
        <v>258</v>
      </c>
      <c r="B50" s="218"/>
      <c r="C50" s="218"/>
      <c r="D50" s="219"/>
      <c r="E50" s="77">
        <v>0</v>
      </c>
      <c r="F50" s="77">
        <v>0</v>
      </c>
      <c r="G50" s="77">
        <v>0</v>
      </c>
      <c r="H50" s="77">
        <v>0</v>
      </c>
      <c r="I50" s="77">
        <v>0</v>
      </c>
    </row>
    <row r="51" spans="1:9" ht="41.25" customHeight="1">
      <c r="A51" s="214" t="s">
        <v>257</v>
      </c>
      <c r="B51" s="215"/>
      <c r="C51" s="215"/>
      <c r="D51" s="216"/>
      <c r="E51" s="98">
        <v>0.899</v>
      </c>
      <c r="F51" s="98">
        <v>0.8855</v>
      </c>
      <c r="G51" s="98">
        <v>0.8722</v>
      </c>
      <c r="H51" s="98">
        <v>0.8591</v>
      </c>
      <c r="I51" s="98">
        <v>0.8462</v>
      </c>
    </row>
    <row r="53" ht="6.75" customHeight="1"/>
    <row r="54" spans="1:9" ht="15.75">
      <c r="A54" s="54" t="s">
        <v>256</v>
      </c>
      <c r="B54" s="54"/>
      <c r="C54" s="54"/>
      <c r="D54" s="54" t="s">
        <v>310</v>
      </c>
      <c r="E54" s="54"/>
      <c r="F54" s="54"/>
      <c r="G54" s="62"/>
      <c r="H54" s="62"/>
      <c r="I54" s="62"/>
    </row>
    <row r="55" spans="2:9" ht="15.75">
      <c r="B55" s="51" t="s">
        <v>14</v>
      </c>
      <c r="C55" s="51"/>
      <c r="D55" s="51"/>
      <c r="E55" s="51" t="s">
        <v>15</v>
      </c>
      <c r="F55" s="51"/>
      <c r="G55" s="51"/>
      <c r="H55" s="51" t="s">
        <v>16</v>
      </c>
      <c r="I55" s="51"/>
    </row>
    <row r="56" ht="72.75" customHeight="1"/>
  </sheetData>
  <sheetProtection/>
  <mergeCells count="42">
    <mergeCell ref="A16:D16"/>
    <mergeCell ref="A22:D22"/>
    <mergeCell ref="B4:H7"/>
    <mergeCell ref="E11:I11"/>
    <mergeCell ref="A11:D11"/>
    <mergeCell ref="A12:D13"/>
    <mergeCell ref="A14:D14"/>
    <mergeCell ref="A15:D15"/>
    <mergeCell ref="A17:D17"/>
    <mergeCell ref="A19:D19"/>
    <mergeCell ref="A20:D20"/>
    <mergeCell ref="A21:D21"/>
    <mergeCell ref="A18:D18"/>
    <mergeCell ref="A23:D23"/>
    <mergeCell ref="A39:D39"/>
    <mergeCell ref="A24:D24"/>
    <mergeCell ref="A41:D41"/>
    <mergeCell ref="A42:D42"/>
    <mergeCell ref="A25:D25"/>
    <mergeCell ref="A26:D26"/>
    <mergeCell ref="A27:D27"/>
    <mergeCell ref="A32:D32"/>
    <mergeCell ref="A43:D43"/>
    <mergeCell ref="A36:D36"/>
    <mergeCell ref="A50:D50"/>
    <mergeCell ref="A28:D28"/>
    <mergeCell ref="A29:D29"/>
    <mergeCell ref="A30:D30"/>
    <mergeCell ref="A31:D31"/>
    <mergeCell ref="A46:D46"/>
    <mergeCell ref="A37:D37"/>
    <mergeCell ref="A40:D40"/>
    <mergeCell ref="A51:D51"/>
    <mergeCell ref="A33:D33"/>
    <mergeCell ref="A34:D34"/>
    <mergeCell ref="A35:D35"/>
    <mergeCell ref="A47:D47"/>
    <mergeCell ref="A48:D48"/>
    <mergeCell ref="A49:D49"/>
    <mergeCell ref="A44:D44"/>
    <mergeCell ref="A45:D45"/>
    <mergeCell ref="A38:D3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Егорова Ольга Евгеньевна</cp:lastModifiedBy>
  <cp:lastPrinted>2019-03-25T12:21:21Z</cp:lastPrinted>
  <dcterms:created xsi:type="dcterms:W3CDTF">2011-01-11T10:25:48Z</dcterms:created>
  <dcterms:modified xsi:type="dcterms:W3CDTF">2020-02-28T06:00:41Z</dcterms:modified>
  <cp:category/>
  <cp:version/>
  <cp:contentType/>
  <cp:contentStatus/>
</cp:coreProperties>
</file>